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tore1.cardiff.gov.uk\HRAdmin\Employee Relations Team\POLICIES, GUIDANCE\Pay Policy Corporate\Pay Policy 2023\"/>
    </mc:Choice>
  </mc:AlternateContent>
  <xr:revisionPtr revIDLastSave="0" documentId="8_{C958C3FB-F4E2-43BA-ADFB-186AF96DF835}" xr6:coauthVersionLast="47" xr6:coauthVersionMax="47" xr10:uidLastSave="{00000000-0000-0000-0000-000000000000}"/>
  <bookViews>
    <workbookView xWindow="690" yWindow="780" windowWidth="21600" windowHeight="11280" xr2:uid="{00000000-000D-0000-FFFF-FFFF00000000}"/>
  </bookViews>
  <sheets>
    <sheet name="Sheet1" sheetId="1" r:id="rId1"/>
  </sheets>
  <definedNames>
    <definedName name="_xlnm._FilterDatabase" localSheetId="0" hidden="1">Sheet1!$B$1:$F$75</definedName>
    <definedName name="_xlnm.Print_Area" localSheetId="0">Sheet1!$A$1:$L$430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E96" i="1" l="1"/>
  <c r="E90" i="1"/>
  <c r="E102" i="1"/>
  <c r="E101" i="1"/>
  <c r="E100" i="1"/>
  <c r="E99" i="1"/>
  <c r="E98" i="1"/>
  <c r="E97" i="1"/>
  <c r="E93" i="1"/>
  <c r="E92" i="1"/>
  <c r="E91" i="1"/>
  <c r="E86" i="1"/>
  <c r="E85" i="1"/>
  <c r="E84" i="1"/>
  <c r="E83" i="1"/>
  <c r="E82" i="1"/>
  <c r="L52" i="1"/>
  <c r="L40" i="1"/>
  <c r="K40" i="1"/>
  <c r="L43" i="1"/>
  <c r="L46" i="1"/>
  <c r="L7" i="1" l="1"/>
  <c r="D86" i="1" l="1"/>
  <c r="D85" i="1"/>
  <c r="D84" i="1"/>
  <c r="D83" i="1"/>
  <c r="D82" i="1"/>
  <c r="L49" i="1" l="1"/>
  <c r="K52" i="1"/>
  <c r="K49" i="1"/>
  <c r="K46" i="1"/>
  <c r="K43" i="1"/>
  <c r="G386" i="1" l="1"/>
  <c r="G377" i="1"/>
  <c r="G362" i="1"/>
  <c r="G360" i="1"/>
  <c r="G350" i="1"/>
  <c r="G349" i="1"/>
  <c r="G348" i="1"/>
  <c r="G345" i="1"/>
  <c r="G326" i="1"/>
  <c r="G336" i="1"/>
  <c r="G334" i="1"/>
  <c r="G332" i="1"/>
  <c r="G331" i="1"/>
  <c r="G330" i="1"/>
  <c r="G329" i="1"/>
  <c r="G337" i="1"/>
  <c r="L222" i="1" l="1"/>
  <c r="L221" i="1"/>
  <c r="L220" i="1"/>
  <c r="L219" i="1"/>
  <c r="L238" i="1" l="1"/>
  <c r="L237" i="1"/>
  <c r="F165" i="1" l="1"/>
  <c r="C115" i="1" l="1"/>
  <c r="F66" i="1" l="1"/>
  <c r="F65" i="1"/>
  <c r="F64" i="1"/>
  <c r="F63" i="1"/>
  <c r="F60" i="1"/>
  <c r="F59" i="1"/>
  <c r="F58" i="1"/>
  <c r="F57" i="1"/>
  <c r="F54" i="1"/>
  <c r="F53" i="1"/>
  <c r="F52" i="1"/>
  <c r="F51" i="1"/>
  <c r="F50" i="1"/>
  <c r="F47" i="1"/>
  <c r="F46" i="1"/>
  <c r="F45" i="1"/>
  <c r="F44" i="1"/>
  <c r="F43" i="1"/>
  <c r="F42" i="1"/>
  <c r="F39" i="1"/>
  <c r="F38" i="1"/>
  <c r="F37" i="1"/>
  <c r="F36" i="1"/>
  <c r="F35" i="1"/>
  <c r="F34" i="1"/>
  <c r="F31" i="1"/>
  <c r="F30" i="1"/>
  <c r="F29" i="1"/>
  <c r="F28" i="1"/>
  <c r="F27" i="1"/>
  <c r="F26" i="1"/>
  <c r="F23" i="1"/>
  <c r="F22" i="1"/>
  <c r="F21" i="1"/>
  <c r="F20" i="1"/>
  <c r="F19" i="1"/>
  <c r="F16" i="1"/>
  <c r="F15" i="1"/>
  <c r="F14" i="1"/>
  <c r="F13" i="1"/>
  <c r="F10" i="1"/>
  <c r="F9" i="1"/>
  <c r="F6" i="1"/>
  <c r="E175" i="1" l="1"/>
  <c r="L34" i="1" l="1"/>
  <c r="L29" i="1"/>
  <c r="K29" i="1"/>
  <c r="L26" i="1"/>
  <c r="K26" i="1"/>
  <c r="L23" i="1"/>
  <c r="K23" i="1"/>
  <c r="C108" i="1" l="1"/>
  <c r="D115" i="1" l="1"/>
  <c r="D114" i="1"/>
  <c r="D113" i="1"/>
  <c r="D112" i="1"/>
  <c r="D111" i="1"/>
  <c r="D110" i="1"/>
  <c r="C114" i="1"/>
  <c r="C113" i="1"/>
  <c r="C112" i="1"/>
  <c r="C111" i="1"/>
  <c r="C110" i="1"/>
  <c r="D109" i="1"/>
  <c r="C109" i="1"/>
  <c r="D108" i="1"/>
  <c r="E202" i="1"/>
  <c r="E201" i="1"/>
  <c r="E200" i="1"/>
  <c r="E199" i="1"/>
  <c r="D202" i="1"/>
  <c r="D201" i="1"/>
  <c r="D200" i="1"/>
  <c r="D199" i="1"/>
  <c r="F166" i="1"/>
  <c r="D97" i="1"/>
  <c r="D102" i="1"/>
  <c r="D101" i="1"/>
  <c r="D100" i="1"/>
  <c r="D99" i="1"/>
  <c r="D98" i="1"/>
  <c r="D93" i="1"/>
  <c r="D92" i="1"/>
  <c r="D91" i="1"/>
  <c r="L253" i="1"/>
  <c r="L254" i="1"/>
  <c r="L255" i="1"/>
  <c r="L252" i="1"/>
  <c r="L251" i="1"/>
  <c r="L250" i="1"/>
  <c r="L249" i="1"/>
  <c r="L248" i="1"/>
  <c r="L247" i="1"/>
  <c r="L246" i="1"/>
  <c r="L245" i="1"/>
  <c r="L244" i="1"/>
  <c r="L229" i="1"/>
  <c r="L230" i="1"/>
  <c r="L231" i="1"/>
  <c r="L232" i="1"/>
  <c r="L233" i="1"/>
  <c r="L234" i="1"/>
  <c r="L235" i="1"/>
  <c r="L236" i="1"/>
  <c r="L228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19" i="1"/>
  <c r="D167" i="1"/>
  <c r="E167" i="1"/>
  <c r="D168" i="1"/>
  <c r="E168" i="1"/>
  <c r="D169" i="1"/>
  <c r="E169" i="1"/>
  <c r="D170" i="1"/>
  <c r="E170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E208" i="1"/>
  <c r="D208" i="1"/>
  <c r="E207" i="1"/>
  <c r="D207" i="1"/>
  <c r="E206" i="1"/>
  <c r="D206" i="1"/>
  <c r="E205" i="1"/>
  <c r="D205" i="1"/>
  <c r="E196" i="1"/>
  <c r="D196" i="1"/>
  <c r="E195" i="1"/>
  <c r="D195" i="1"/>
  <c r="E194" i="1"/>
  <c r="D194" i="1"/>
  <c r="E193" i="1"/>
  <c r="D193" i="1"/>
  <c r="D188" i="1"/>
  <c r="E188" i="1"/>
  <c r="D189" i="1"/>
  <c r="E189" i="1"/>
  <c r="D190" i="1"/>
  <c r="E190" i="1"/>
  <c r="E187" i="1"/>
  <c r="D187" i="1"/>
  <c r="E184" i="1"/>
  <c r="D184" i="1"/>
  <c r="E183" i="1"/>
  <c r="D183" i="1"/>
  <c r="E182" i="1"/>
  <c r="D182" i="1"/>
  <c r="E181" i="1"/>
  <c r="D181" i="1"/>
  <c r="D176" i="1"/>
  <c r="E176" i="1"/>
  <c r="D177" i="1"/>
  <c r="E177" i="1"/>
  <c r="D178" i="1"/>
  <c r="E178" i="1"/>
  <c r="D175" i="1"/>
  <c r="L20" i="1"/>
  <c r="K20" i="1"/>
  <c r="L17" i="1"/>
  <c r="L16" i="1"/>
  <c r="L15" i="1"/>
  <c r="L14" i="1"/>
  <c r="L13" i="1"/>
  <c r="L10" i="1"/>
  <c r="L9" i="1"/>
  <c r="L8" i="1"/>
  <c r="L6" i="1"/>
</calcChain>
</file>

<file path=xl/sharedStrings.xml><?xml version="1.0" encoding="utf-8"?>
<sst xmlns="http://schemas.openxmlformats.org/spreadsheetml/2006/main" count="384" uniqueCount="194">
  <si>
    <t xml:space="preserve">Salary Scales </t>
  </si>
  <si>
    <t>SCP</t>
  </si>
  <si>
    <t>Job Evaluation  Scores (GLPC scheme)</t>
  </si>
  <si>
    <t>FTE SALARY</t>
  </si>
  <si>
    <t>MONTHLY</t>
  </si>
  <si>
    <r>
      <t xml:space="preserve">HOURLY       </t>
    </r>
    <r>
      <rPr>
        <b/>
        <sz val="10"/>
        <rFont val="Arial"/>
        <family val="2"/>
      </rPr>
      <t>(National Living Wage £9.50 from 01/04/2022)</t>
    </r>
  </si>
  <si>
    <t>Hourly Living Wage £9.90 from 01/04/2022</t>
  </si>
  <si>
    <t>HOURLY</t>
  </si>
  <si>
    <t>NJC for Local Government (as at 1st April 2022)</t>
  </si>
  <si>
    <t>JNC CHIEF OFFICERS (as at 1st April 2022)</t>
  </si>
  <si>
    <t>GRADE 1</t>
  </si>
  <si>
    <t>OM2</t>
  </si>
  <si>
    <t>1 - 247</t>
  </si>
  <si>
    <t>GRADE 2</t>
  </si>
  <si>
    <t>248 - 286</t>
  </si>
  <si>
    <t>GRADE 3</t>
  </si>
  <si>
    <t>OM1</t>
  </si>
  <si>
    <t>287 - 327</t>
  </si>
  <si>
    <t>GRADE 4</t>
  </si>
  <si>
    <t>328 - 369</t>
  </si>
  <si>
    <t>Chief Officer/Assistant Director</t>
  </si>
  <si>
    <t>Chief Digital Officer</t>
  </si>
  <si>
    <t>GRADE 5</t>
  </si>
  <si>
    <t>Director</t>
  </si>
  <si>
    <t>370 - 409</t>
  </si>
  <si>
    <t>Corporate Director</t>
  </si>
  <si>
    <t>JNC CHIEF EXECUTIVE (as at 1st April 2022)</t>
  </si>
  <si>
    <t>GRADE 6</t>
  </si>
  <si>
    <t>Chief Executive</t>
  </si>
  <si>
    <t>410 - 454</t>
  </si>
  <si>
    <t>NATIONAL MINIMUM WAGE (as at 1st April 2022)</t>
  </si>
  <si>
    <t>NMW - Point 1 (16 to 17 years of age)</t>
  </si>
  <si>
    <t>GRADE 7</t>
  </si>
  <si>
    <t>455 - 499</t>
  </si>
  <si>
    <t>NMW - Point 2 (18 to 20 years of age)</t>
  </si>
  <si>
    <t xml:space="preserve">NMW - Point 3 (21 to 24 years of age) </t>
  </si>
  <si>
    <t xml:space="preserve">NMW - Point 4 (25 years and above) </t>
  </si>
  <si>
    <t>GRADE 8</t>
  </si>
  <si>
    <t>500 - 544</t>
  </si>
  <si>
    <t>Apprentice Rate</t>
  </si>
  <si>
    <t>GRADE 9</t>
  </si>
  <si>
    <t>545 - 589</t>
  </si>
  <si>
    <t>GRADE 10</t>
  </si>
  <si>
    <t>590 +</t>
  </si>
  <si>
    <t>Other</t>
  </si>
  <si>
    <t>* SCP 10, 13, 16, 18 &amp; 21  are not in use</t>
  </si>
  <si>
    <t>TEACHERS (as at 1st September 2022)</t>
  </si>
  <si>
    <t>Teacher (Main Pay Range)</t>
  </si>
  <si>
    <t>Leadership Pay Range</t>
  </si>
  <si>
    <t>Daily Rate (193rds)</t>
  </si>
  <si>
    <t>Teacher (Upper Pay Range)</t>
  </si>
  <si>
    <t>Unqualified Teacher</t>
  </si>
  <si>
    <t xml:space="preserve">18* </t>
  </si>
  <si>
    <t xml:space="preserve">21* </t>
  </si>
  <si>
    <t>Leadership Group Range</t>
  </si>
  <si>
    <t>Min</t>
  </si>
  <si>
    <t xml:space="preserve"> Max</t>
  </si>
  <si>
    <t xml:space="preserve">24* </t>
  </si>
  <si>
    <t>Group 1</t>
  </si>
  <si>
    <t>Group 2</t>
  </si>
  <si>
    <t>Group 3</t>
  </si>
  <si>
    <t>Group 4</t>
  </si>
  <si>
    <t xml:space="preserve">27* </t>
  </si>
  <si>
    <t>Group 5</t>
  </si>
  <si>
    <t>Group 6</t>
  </si>
  <si>
    <t>Group 7</t>
  </si>
  <si>
    <t>Group 8</t>
  </si>
  <si>
    <t xml:space="preserve">31* </t>
  </si>
  <si>
    <r>
      <t xml:space="preserve">* Scale points to be applied </t>
    </r>
    <r>
      <rPr>
        <b/>
        <i/>
        <sz val="12"/>
        <color indexed="8"/>
        <rFont val="Arial"/>
        <family val="2"/>
      </rPr>
      <t xml:space="preserve">only </t>
    </r>
    <r>
      <rPr>
        <i/>
        <sz val="12"/>
        <color indexed="8"/>
        <rFont val="Arial"/>
        <family val="2"/>
      </rPr>
      <t xml:space="preserve">to head teachers at the top of </t>
    </r>
  </si>
  <si>
    <t>the school group range in the academic year 2015/16, indicating</t>
  </si>
  <si>
    <r>
      <t>no uplift for 2016/17.</t>
    </r>
    <r>
      <rPr>
        <sz val="12"/>
        <color indexed="8"/>
        <rFont val="Arial"/>
        <family val="2"/>
      </rPr>
      <t xml:space="preserve"> </t>
    </r>
  </si>
  <si>
    <t>e.g</t>
  </si>
  <si>
    <t xml:space="preserve">35* </t>
  </si>
  <si>
    <t>Headteacher on Grade 12-18 (moves to sp18 on Sept 2016)</t>
  </si>
  <si>
    <t>Salary Range £51,127 - £58,677 (no uplift on point 18)</t>
  </si>
  <si>
    <t>Headteacher on Grade 15-21 (moves to sp18 on Sept 2016)</t>
  </si>
  <si>
    <t>Salary Range £55,049 - £63,779 (sp18 = £59,264)</t>
  </si>
  <si>
    <t xml:space="preserve">39* </t>
  </si>
  <si>
    <t>Leading Practitioner Range</t>
  </si>
  <si>
    <t>LP01 - LP05</t>
  </si>
  <si>
    <t>LP02 - LP06</t>
  </si>
  <si>
    <t>LP03-LP07</t>
  </si>
  <si>
    <t>LP04-LP08</t>
  </si>
  <si>
    <t>LP05-LP09</t>
  </si>
  <si>
    <t>LP06-LP10</t>
  </si>
  <si>
    <t>LP07-LP11</t>
  </si>
  <si>
    <t>LP08-LP12</t>
  </si>
  <si>
    <t>LP09-LP13</t>
  </si>
  <si>
    <t>LP10-LP14</t>
  </si>
  <si>
    <t>LP11-LP15</t>
  </si>
  <si>
    <t>LP12-LP16</t>
  </si>
  <si>
    <t>LP13-LP17</t>
  </si>
  <si>
    <t>LP14-LP18</t>
  </si>
  <si>
    <t>JNC YOUTH AND COMMUNITY (as at 1st September 2022)</t>
  </si>
  <si>
    <t xml:space="preserve">FTE SALARY </t>
  </si>
  <si>
    <t>CE2</t>
  </si>
  <si>
    <t>T00 1</t>
  </si>
  <si>
    <t>T00 HRLY</t>
  </si>
  <si>
    <t>T00 2</t>
  </si>
  <si>
    <t>T00 3</t>
  </si>
  <si>
    <t>T00 4</t>
  </si>
  <si>
    <t>T00 4A</t>
  </si>
  <si>
    <t>T00 5</t>
  </si>
  <si>
    <t xml:space="preserve">SOULBURY (as at 1st September 2021) </t>
  </si>
  <si>
    <t>EAI</t>
  </si>
  <si>
    <t>AEP</t>
  </si>
  <si>
    <t>EDPSY A</t>
  </si>
  <si>
    <t>EDPSY B</t>
  </si>
  <si>
    <t>ALLOWANCES</t>
  </si>
  <si>
    <t>Single Status Contractual Allowances - NJC 37 Hours</t>
  </si>
  <si>
    <t xml:space="preserve">Wage Type </t>
  </si>
  <si>
    <t>Wage Type Text</t>
  </si>
  <si>
    <t>£/Hours/Units</t>
  </si>
  <si>
    <t>Comments</t>
  </si>
  <si>
    <t>Market Supplement £</t>
  </si>
  <si>
    <t>£</t>
  </si>
  <si>
    <t>Cash Amount</t>
  </si>
  <si>
    <t>Market Supplement %</t>
  </si>
  <si>
    <t>Units</t>
  </si>
  <si>
    <t>% of Annual Salary,  amount auto populates</t>
  </si>
  <si>
    <t>Travel Allowance</t>
  </si>
  <si>
    <t>Cash Amount.  Payments will be not considered unless the additional expenditure exceeds £3.27 per week and payments should continue for a period of 1 year from the date of transfer, whichever is the shorter</t>
  </si>
  <si>
    <t>Protected Allowance</t>
  </si>
  <si>
    <t>SOP Protected Allowance</t>
  </si>
  <si>
    <t>Dress Allowance</t>
  </si>
  <si>
    <t>Cash Amount £21.81</t>
  </si>
  <si>
    <t>Secondment allowance</t>
  </si>
  <si>
    <t>Cash Amount for External Secondment</t>
  </si>
  <si>
    <t>Acting Up Allowance</t>
  </si>
  <si>
    <t>AMHP Payment</t>
  </si>
  <si>
    <t>£2808 PA pro rata , amount auto populates</t>
  </si>
  <si>
    <t>Term Time Only Wks</t>
  </si>
  <si>
    <t>44 Weeks Max</t>
  </si>
  <si>
    <t>Term Time Leave Ent Days</t>
  </si>
  <si>
    <t>27 or 32 Days</t>
  </si>
  <si>
    <t>Contractual Overtime</t>
  </si>
  <si>
    <t>Hours</t>
  </si>
  <si>
    <t>SCP * 1.5</t>
  </si>
  <si>
    <t>Night Allowance</t>
  </si>
  <si>
    <t>SCP * 1/3</t>
  </si>
  <si>
    <t>Shift Allowance 10%</t>
  </si>
  <si>
    <t>10% of Annual Salary,  amount auto populates</t>
  </si>
  <si>
    <t>Standby Duty</t>
  </si>
  <si>
    <t>£32.77 per session</t>
  </si>
  <si>
    <t>Weekend Work</t>
  </si>
  <si>
    <t>SCP * 1/2</t>
  </si>
  <si>
    <t>SEN</t>
  </si>
  <si>
    <t>£527.61 PA, £43.97 monthly amount auto populates</t>
  </si>
  <si>
    <t>First Aid Allowance</t>
  </si>
  <si>
    <t>£198.38 PA, £16.45 monthly amount auto populates</t>
  </si>
  <si>
    <t>Living Wage Supplement</t>
  </si>
  <si>
    <t>Cash amount and only payable for scp 1, 2, and 3</t>
  </si>
  <si>
    <t>Market Supplement - CS</t>
  </si>
  <si>
    <t>£5000 PA pro rata, amount auto populates</t>
  </si>
  <si>
    <t>Market Supplement - AS</t>
  </si>
  <si>
    <t>£1000 PA pro rata, amount auto populates</t>
  </si>
  <si>
    <t>Single Status Contractual Allowances - JNC Craft/Assoc</t>
  </si>
  <si>
    <t>Tool Allowance 1</t>
  </si>
  <si>
    <t>£200.76 PA, £16.73 monthly amount auto populates</t>
  </si>
  <si>
    <t>Tool Allowance 2</t>
  </si>
  <si>
    <t>£427.56 PA, £35.63 monthly amount auto populates</t>
  </si>
  <si>
    <t>Contractual Allowances - Chief Officers</t>
  </si>
  <si>
    <t xml:space="preserve">Contractual Allowances - JNC Youth &amp; Comm   </t>
  </si>
  <si>
    <t>Cash Amount.  Payments will be not considered unless the additional expenditure exceeds £3.03 per week and payments should continue for a period of 1 year from the date of transfer, whichever is the shorter</t>
  </si>
  <si>
    <t>34 or 39 Days (Actual AL are 30 or 35)</t>
  </si>
  <si>
    <t>Contractual Allowances - Soulbury</t>
  </si>
  <si>
    <t>29 or 34 Days (Actual AL are 25 or 30)</t>
  </si>
  <si>
    <t xml:space="preserve">Contractual Allowances - Teachers   </t>
  </si>
  <si>
    <t>Pay Supplement</t>
  </si>
  <si>
    <t>ALN - Teacher</t>
  </si>
  <si>
    <t>Cash Amount - please refer to the minimum and maxium for each academic year below</t>
  </si>
  <si>
    <t>First Aid - Teachers</t>
  </si>
  <si>
    <t>TLR 1 PRO RATA</t>
  </si>
  <si>
    <t xml:space="preserve">Cash Amount - please refer to the minimum and maxium for each academic year below.  </t>
  </si>
  <si>
    <t>TLR 2 PRO RATA</t>
  </si>
  <si>
    <t>Safeguard Payment</t>
  </si>
  <si>
    <t>Fixed term cash amount - normally ends after 3 years</t>
  </si>
  <si>
    <t>TLR3</t>
  </si>
  <si>
    <t>Fixed term cash amount - requires an end date, lease refer to the minimum and maxium for each academic year below</t>
  </si>
  <si>
    <t>Discretionary Payment HT</t>
  </si>
  <si>
    <t>Discretionary Payment HT %</t>
  </si>
  <si>
    <t>TLR 1 Full Rate</t>
  </si>
  <si>
    <t>Cash Amount - please refer to the minimum and maxium for each academic year below.  PART TIME TEACHERS ONLY</t>
  </si>
  <si>
    <t>TLR 2 Full Rate</t>
  </si>
  <si>
    <t>R &amp; R Allowance</t>
  </si>
  <si>
    <t>Start Date</t>
  </si>
  <si>
    <t>End Date</t>
  </si>
  <si>
    <t>Allowance</t>
  </si>
  <si>
    <t>Annual Min</t>
  </si>
  <si>
    <t>Annual Max</t>
  </si>
  <si>
    <t>SEN - Teacher</t>
  </si>
  <si>
    <t>TLR 1 Pro Rata</t>
  </si>
  <si>
    <t>TLR 2 Pro Rata</t>
  </si>
  <si>
    <t>TLR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</si>
</sst>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3" formatCode="_-* #,##0.00_-;\-* #,##0.00_-;_-* &quot;-&quot;??_-;_-@_-"/>
    <numFmt numFmtId="164" formatCode="0.0000"/>
    <numFmt numFmtId="165" formatCode="00"/>
    <numFmt numFmtId="166" formatCode="&quot;£&quot;#,##0"/>
    <numFmt numFmtId="167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theme="1"/>
      <name val="Arial"/>
      <family val="2"/>
    </font>
    <font>
      <i/>
      <sz val="12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6" applyNumberFormat="0" applyFill="0" applyAlignment="0" applyProtection="0"/>
    <xf numFmtId="0" fontId="33" fillId="0" borderId="67" applyNumberFormat="0" applyFill="0" applyAlignment="0" applyProtection="0"/>
    <xf numFmtId="0" fontId="34" fillId="0" borderId="68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8" borderId="69" applyNumberFormat="0" applyAlignment="0" applyProtection="0"/>
    <xf numFmtId="0" fontId="38" fillId="9" borderId="70" applyNumberFormat="0" applyAlignment="0" applyProtection="0"/>
    <xf numFmtId="0" fontId="39" fillId="9" borderId="69" applyNumberFormat="0" applyAlignment="0" applyProtection="0"/>
    <xf numFmtId="0" fontId="40" fillId="0" borderId="71" applyNumberFormat="0" applyFill="0" applyAlignment="0" applyProtection="0"/>
    <xf numFmtId="0" fontId="41" fillId="10" borderId="72" applyNumberFormat="0" applyAlignment="0" applyProtection="0"/>
    <xf numFmtId="0" fontId="42" fillId="0" borderId="0" applyNumberFormat="0" applyFill="0" applyBorder="0" applyAlignment="0" applyProtection="0"/>
    <xf numFmtId="0" fontId="12" fillId="11" borderId="73" applyNumberFormat="0" applyFont="0" applyAlignment="0" applyProtection="0"/>
    <xf numFmtId="0" fontId="43" fillId="0" borderId="0" applyNumberFormat="0" applyFill="0" applyBorder="0" applyAlignment="0" applyProtection="0"/>
    <xf numFmtId="0" fontId="13" fillId="0" borderId="74" applyNumberFormat="0" applyFill="0" applyAlignment="0" applyProtection="0"/>
    <xf numFmtId="0" fontId="4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4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4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4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4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45" fillId="7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</cellStyleXfs>
  <cellXfs count="311">
    <xf numFmtId="0" fontId="0" fillId="0" borderId="0" xfId="0"/>
    <xf numFmtId="0" fontId="14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2" fontId="14" fillId="2" borderId="0" xfId="0" applyNumberFormat="1" applyFont="1" applyFill="1" applyProtection="1">
      <protection hidden="1"/>
    </xf>
    <xf numFmtId="164" fontId="14" fillId="2" borderId="0" xfId="0" applyNumberFormat="1" applyFont="1" applyFill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2" fontId="15" fillId="2" borderId="0" xfId="0" applyNumberFormat="1" applyFont="1" applyFill="1" applyProtection="1">
      <protection hidden="1"/>
    </xf>
    <xf numFmtId="164" fontId="15" fillId="2" borderId="0" xfId="0" applyNumberFormat="1" applyFont="1" applyFill="1" applyProtection="1">
      <protection hidden="1"/>
    </xf>
    <xf numFmtId="6" fontId="15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164" fontId="7" fillId="2" borderId="0" xfId="0" applyNumberFormat="1" applyFont="1" applyFill="1" applyAlignment="1" applyProtection="1">
      <alignment horizontal="right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1" fontId="7" fillId="2" borderId="4" xfId="0" applyNumberFormat="1" applyFont="1" applyFill="1" applyBorder="1" applyAlignment="1" applyProtection="1">
      <alignment horizontal="center"/>
      <protection hidden="1"/>
    </xf>
    <xf numFmtId="2" fontId="7" fillId="2" borderId="4" xfId="0" applyNumberFormat="1" applyFont="1" applyFill="1" applyBorder="1" applyAlignment="1" applyProtection="1">
      <alignment horizontal="center"/>
      <protection hidden="1"/>
    </xf>
    <xf numFmtId="2" fontId="7" fillId="2" borderId="4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right"/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1" fontId="7" fillId="2" borderId="0" xfId="0" applyNumberFormat="1" applyFont="1" applyFill="1" applyAlignment="1" applyProtection="1">
      <alignment horizontal="center"/>
      <protection hidden="1"/>
    </xf>
    <xf numFmtId="1" fontId="6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9" fillId="2" borderId="0" xfId="0" applyFont="1" applyFill="1" applyProtection="1">
      <protection hidden="1"/>
    </xf>
    <xf numFmtId="2" fontId="7" fillId="2" borderId="0" xfId="0" applyNumberFormat="1" applyFont="1" applyFill="1" applyProtection="1">
      <protection hidden="1"/>
    </xf>
    <xf numFmtId="0" fontId="20" fillId="2" borderId="4" xfId="0" applyFont="1" applyFill="1" applyBorder="1" applyAlignment="1" applyProtection="1">
      <alignment horizontal="center"/>
      <protection hidden="1"/>
    </xf>
    <xf numFmtId="1" fontId="7" fillId="3" borderId="4" xfId="0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5" fillId="0" borderId="4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3" fontId="15" fillId="0" borderId="4" xfId="0" applyNumberFormat="1" applyFont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Protection="1">
      <protection hidden="1"/>
    </xf>
    <xf numFmtId="2" fontId="15" fillId="2" borderId="0" xfId="0" applyNumberFormat="1" applyFont="1" applyFill="1" applyAlignment="1" applyProtection="1">
      <alignment horizontal="left"/>
      <protection hidden="1"/>
    </xf>
    <xf numFmtId="0" fontId="15" fillId="2" borderId="6" xfId="0" applyFont="1" applyFill="1" applyBorder="1" applyAlignment="1" applyProtection="1">
      <alignment horizontal="right"/>
      <protection hidden="1"/>
    </xf>
    <xf numFmtId="0" fontId="15" fillId="2" borderId="8" xfId="0" applyFont="1" applyFill="1" applyBorder="1" applyAlignment="1" applyProtection="1">
      <alignment horizontal="right"/>
      <protection hidden="1"/>
    </xf>
    <xf numFmtId="1" fontId="15" fillId="2" borderId="8" xfId="0" applyNumberFormat="1" applyFont="1" applyFill="1" applyBorder="1" applyAlignment="1" applyProtection="1">
      <alignment horizontal="right"/>
      <protection hidden="1"/>
    </xf>
    <xf numFmtId="0" fontId="25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/>
      <protection hidden="1"/>
    </xf>
    <xf numFmtId="6" fontId="15" fillId="2" borderId="0" xfId="0" applyNumberFormat="1" applyFont="1" applyFill="1" applyAlignment="1" applyProtection="1">
      <alignment horizontal="right"/>
      <protection hidden="1"/>
    </xf>
    <xf numFmtId="165" fontId="7" fillId="0" borderId="4" xfId="0" applyNumberFormat="1" applyFont="1" applyBorder="1" applyAlignment="1" applyProtection="1">
      <alignment horizontal="center"/>
      <protection hidden="1"/>
    </xf>
    <xf numFmtId="0" fontId="15" fillId="2" borderId="9" xfId="0" applyFont="1" applyFill="1" applyBorder="1" applyProtection="1"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Protection="1">
      <protection hidden="1"/>
    </xf>
    <xf numFmtId="2" fontId="7" fillId="2" borderId="11" xfId="0" applyNumberFormat="1" applyFont="1" applyFill="1" applyBorder="1" applyAlignment="1" applyProtection="1">
      <alignment horizontal="center"/>
      <protection hidden="1"/>
    </xf>
    <xf numFmtId="164" fontId="7" fillId="2" borderId="11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2" fontId="7" fillId="0" borderId="13" xfId="0" applyNumberFormat="1" applyFont="1" applyBorder="1" applyProtection="1">
      <protection hidden="1"/>
    </xf>
    <xf numFmtId="2" fontId="15" fillId="0" borderId="13" xfId="0" applyNumberFormat="1" applyFont="1" applyBorder="1" applyProtection="1">
      <protection hidden="1"/>
    </xf>
    <xf numFmtId="0" fontId="19" fillId="2" borderId="10" xfId="0" applyFont="1" applyFill="1" applyBorder="1" applyProtection="1">
      <protection hidden="1"/>
    </xf>
    <xf numFmtId="2" fontId="7" fillId="2" borderId="10" xfId="0" applyNumberFormat="1" applyFont="1" applyFill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right"/>
      <protection hidden="1"/>
    </xf>
    <xf numFmtId="165" fontId="7" fillId="0" borderId="13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5" fillId="2" borderId="14" xfId="0" applyFont="1" applyFill="1" applyBorder="1" applyProtection="1">
      <protection hidden="1"/>
    </xf>
    <xf numFmtId="165" fontId="7" fillId="0" borderId="15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2" borderId="16" xfId="0" applyNumberFormat="1" applyFont="1" applyFill="1" applyBorder="1" applyAlignment="1" applyProtection="1">
      <alignment horizontal="right"/>
      <protection hidden="1"/>
    </xf>
    <xf numFmtId="2" fontId="7" fillId="2" borderId="7" xfId="0" applyNumberFormat="1" applyFont="1" applyFill="1" applyBorder="1" applyAlignment="1" applyProtection="1">
      <alignment horizontal="right"/>
      <protection hidden="1"/>
    </xf>
    <xf numFmtId="165" fontId="7" fillId="0" borderId="17" xfId="0" applyNumberFormat="1" applyFont="1" applyBorder="1" applyAlignment="1" applyProtection="1">
      <alignment horizontal="center"/>
      <protection hidden="1"/>
    </xf>
    <xf numFmtId="2" fontId="7" fillId="2" borderId="18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21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164" fontId="15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164" fontId="15" fillId="2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15" fillId="2" borderId="19" xfId="0" applyFont="1" applyFill="1" applyBorder="1" applyProtection="1">
      <protection hidden="1"/>
    </xf>
    <xf numFmtId="2" fontId="15" fillId="2" borderId="19" xfId="0" applyNumberFormat="1" applyFont="1" applyFill="1" applyBorder="1" applyProtection="1">
      <protection hidden="1"/>
    </xf>
    <xf numFmtId="0" fontId="15" fillId="2" borderId="0" xfId="0" applyFont="1" applyFill="1" applyAlignment="1" applyProtection="1">
      <alignment horizontal="left"/>
      <protection hidden="1"/>
    </xf>
    <xf numFmtId="164" fontId="15" fillId="2" borderId="0" xfId="0" applyNumberFormat="1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26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/>
      <protection hidden="1"/>
    </xf>
    <xf numFmtId="164" fontId="14" fillId="2" borderId="0" xfId="0" applyNumberFormat="1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7" fillId="2" borderId="0" xfId="0" applyFont="1" applyFill="1" applyProtection="1"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28" fillId="2" borderId="0" xfId="0" applyFont="1" applyFill="1" applyAlignment="1" applyProtection="1">
      <alignment wrapText="1"/>
      <protection hidden="1"/>
    </xf>
    <xf numFmtId="165" fontId="7" fillId="0" borderId="21" xfId="0" applyNumberFormat="1" applyFont="1" applyBorder="1" applyAlignment="1" applyProtection="1">
      <alignment horizontal="center"/>
      <protection hidden="1"/>
    </xf>
    <xf numFmtId="2" fontId="7" fillId="2" borderId="18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Protection="1">
      <protection hidden="1"/>
    </xf>
    <xf numFmtId="2" fontId="3" fillId="4" borderId="1" xfId="0" applyNumberFormat="1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164" fontId="3" fillId="4" borderId="1" xfId="0" applyNumberFormat="1" applyFont="1" applyFill="1" applyBorder="1" applyAlignment="1" applyProtection="1">
      <alignment horizontal="center" wrapText="1"/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164" fontId="30" fillId="2" borderId="19" xfId="0" applyNumberFormat="1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15" fillId="2" borderId="28" xfId="0" applyFont="1" applyFill="1" applyBorder="1" applyProtection="1">
      <protection hidden="1"/>
    </xf>
    <xf numFmtId="0" fontId="15" fillId="2" borderId="29" xfId="0" applyFont="1" applyFill="1" applyBorder="1" applyProtection="1">
      <protection hidden="1"/>
    </xf>
    <xf numFmtId="2" fontId="7" fillId="2" borderId="30" xfId="0" applyNumberFormat="1" applyFont="1" applyFill="1" applyBorder="1" applyAlignment="1" applyProtection="1">
      <alignment horizontal="center"/>
      <protection hidden="1"/>
    </xf>
    <xf numFmtId="0" fontId="19" fillId="2" borderId="31" xfId="0" applyFont="1" applyFill="1" applyBorder="1" applyProtection="1">
      <protection hidden="1"/>
    </xf>
    <xf numFmtId="167" fontId="14" fillId="2" borderId="0" xfId="1" applyNumberFormat="1" applyFont="1" applyFill="1" applyBorder="1" applyProtection="1">
      <protection hidden="1"/>
    </xf>
    <xf numFmtId="1" fontId="15" fillId="2" borderId="0" xfId="0" applyNumberFormat="1" applyFont="1" applyFill="1" applyProtection="1">
      <protection hidden="1"/>
    </xf>
    <xf numFmtId="167" fontId="15" fillId="2" borderId="0" xfId="0" applyNumberFormat="1" applyFont="1" applyFill="1" applyProtection="1">
      <protection hidden="1"/>
    </xf>
    <xf numFmtId="167" fontId="15" fillId="2" borderId="0" xfId="1" applyNumberFormat="1" applyFont="1" applyFill="1" applyBorder="1" applyProtection="1">
      <protection hidden="1"/>
    </xf>
    <xf numFmtId="167" fontId="29" fillId="2" borderId="0" xfId="1" applyNumberFormat="1" applyFont="1" applyFill="1" applyBorder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horizontal="center"/>
      <protection hidden="1"/>
    </xf>
    <xf numFmtId="2" fontId="15" fillId="2" borderId="0" xfId="0" applyNumberFormat="1" applyFont="1" applyFill="1" applyAlignment="1" applyProtection="1">
      <alignment horizontal="center"/>
      <protection hidden="1"/>
    </xf>
    <xf numFmtId="0" fontId="15" fillId="2" borderId="34" xfId="0" applyFont="1" applyFill="1" applyBorder="1" applyProtection="1">
      <protection hidden="1"/>
    </xf>
    <xf numFmtId="2" fontId="7" fillId="2" borderId="7" xfId="0" applyNumberFormat="1" applyFont="1" applyFill="1" applyBorder="1" applyAlignment="1" applyProtection="1">
      <alignment horizontal="center"/>
      <protection hidden="1"/>
    </xf>
    <xf numFmtId="2" fontId="7" fillId="2" borderId="21" xfId="0" applyNumberFormat="1" applyFont="1" applyFill="1" applyBorder="1" applyAlignment="1" applyProtection="1">
      <alignment horizontal="center"/>
      <protection hidden="1"/>
    </xf>
    <xf numFmtId="0" fontId="19" fillId="2" borderId="37" xfId="0" applyFont="1" applyFill="1" applyBorder="1" applyProtection="1">
      <protection hidden="1"/>
    </xf>
    <xf numFmtId="0" fontId="19" fillId="2" borderId="38" xfId="0" applyFont="1" applyFill="1" applyBorder="1" applyProtection="1">
      <protection hidden="1"/>
    </xf>
    <xf numFmtId="165" fontId="7" fillId="0" borderId="40" xfId="0" applyNumberFormat="1" applyFont="1" applyBorder="1" applyAlignment="1" applyProtection="1">
      <alignment horizontal="center"/>
      <protection hidden="1"/>
    </xf>
    <xf numFmtId="0" fontId="15" fillId="2" borderId="41" xfId="0" applyFont="1" applyFill="1" applyBorder="1" applyProtection="1">
      <protection hidden="1"/>
    </xf>
    <xf numFmtId="167" fontId="7" fillId="0" borderId="8" xfId="1" applyNumberFormat="1" applyFont="1" applyBorder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164" fontId="7" fillId="2" borderId="29" xfId="0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5" fillId="2" borderId="22" xfId="0" applyFont="1" applyFill="1" applyBorder="1" applyAlignment="1" applyProtection="1">
      <alignment horizontal="center" vertic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1" fontId="7" fillId="2" borderId="18" xfId="0" applyNumberFormat="1" applyFont="1" applyFill="1" applyBorder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right"/>
      <protection hidden="1"/>
    </xf>
    <xf numFmtId="2" fontId="7" fillId="2" borderId="42" xfId="0" applyNumberFormat="1" applyFont="1" applyFill="1" applyBorder="1" applyAlignment="1" applyProtection="1">
      <alignment horizontal="right"/>
      <protection hidden="1"/>
    </xf>
    <xf numFmtId="2" fontId="7" fillId="2" borderId="0" xfId="0" applyNumberFormat="1" applyFont="1" applyFill="1" applyAlignment="1" applyProtection="1">
      <alignment vertical="center"/>
      <protection hidden="1"/>
    </xf>
    <xf numFmtId="0" fontId="15" fillId="0" borderId="3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2" borderId="37" xfId="0" applyFont="1" applyFill="1" applyBorder="1" applyProtection="1">
      <protection hidden="1"/>
    </xf>
    <xf numFmtId="0" fontId="15" fillId="0" borderId="4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15" fillId="2" borderId="13" xfId="0" applyNumberFormat="1" applyFont="1" applyFill="1" applyBorder="1" applyAlignment="1" applyProtection="1">
      <alignment horizontal="center"/>
      <protection hidden="1"/>
    </xf>
    <xf numFmtId="0" fontId="19" fillId="2" borderId="10" xfId="0" applyFont="1" applyFill="1" applyBorder="1" applyAlignment="1" applyProtection="1">
      <alignment horizontal="center"/>
      <protection hidden="1"/>
    </xf>
    <xf numFmtId="1" fontId="7" fillId="0" borderId="13" xfId="0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7" fillId="0" borderId="4" xfId="0" applyFont="1" applyBorder="1" applyAlignment="1">
      <alignment horizontal="center" vertical="center" wrapText="1"/>
    </xf>
    <xf numFmtId="2" fontId="7" fillId="2" borderId="47" xfId="0" applyNumberFormat="1" applyFont="1" applyFill="1" applyBorder="1" applyAlignment="1" applyProtection="1">
      <alignment horizontal="center"/>
      <protection hidden="1"/>
    </xf>
    <xf numFmtId="3" fontId="7" fillId="0" borderId="8" xfId="0" applyNumberFormat="1" applyFont="1" applyBorder="1" applyAlignment="1">
      <alignment vertical="center" wrapText="1"/>
    </xf>
    <xf numFmtId="0" fontId="5" fillId="2" borderId="8" xfId="0" applyFont="1" applyFill="1" applyBorder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15" fillId="2" borderId="27" xfId="0" applyFont="1" applyFill="1" applyBorder="1" applyAlignment="1" applyProtection="1">
      <alignment wrapText="1"/>
      <protection hidden="1"/>
    </xf>
    <xf numFmtId="0" fontId="19" fillId="2" borderId="26" xfId="0" applyFont="1" applyFill="1" applyBorder="1" applyProtection="1">
      <protection hidden="1"/>
    </xf>
    <xf numFmtId="0" fontId="19" fillId="2" borderId="27" xfId="0" applyFont="1" applyFill="1" applyBorder="1" applyProtection="1">
      <protection hidden="1"/>
    </xf>
    <xf numFmtId="0" fontId="19" fillId="2" borderId="20" xfId="0" applyFont="1" applyFill="1" applyBorder="1" applyProtection="1">
      <protection hidden="1"/>
    </xf>
    <xf numFmtId="0" fontId="19" fillId="2" borderId="26" xfId="0" applyFont="1" applyFill="1" applyBorder="1" applyAlignment="1" applyProtection="1">
      <alignment wrapText="1"/>
      <protection hidden="1"/>
    </xf>
    <xf numFmtId="0" fontId="19" fillId="2" borderId="27" xfId="0" applyFont="1" applyFill="1" applyBorder="1" applyAlignment="1" applyProtection="1">
      <alignment wrapText="1"/>
      <protection hidden="1"/>
    </xf>
    <xf numFmtId="0" fontId="19" fillId="2" borderId="20" xfId="0" applyFont="1" applyFill="1" applyBorder="1" applyAlignment="1" applyProtection="1">
      <alignment wrapText="1"/>
      <protection hidden="1"/>
    </xf>
    <xf numFmtId="0" fontId="15" fillId="2" borderId="20" xfId="0" applyFont="1" applyFill="1" applyBorder="1" applyProtection="1">
      <protection hidden="1"/>
    </xf>
    <xf numFmtId="164" fontId="15" fillId="2" borderId="26" xfId="0" applyNumberFormat="1" applyFont="1" applyFill="1" applyBorder="1" applyAlignment="1" applyProtection="1">
      <alignment horizontal="center"/>
      <protection hidden="1"/>
    </xf>
    <xf numFmtId="164" fontId="30" fillId="2" borderId="26" xfId="0" applyNumberFormat="1" applyFont="1" applyFill="1" applyBorder="1" applyProtection="1">
      <protection hidden="1"/>
    </xf>
    <xf numFmtId="0" fontId="15" fillId="2" borderId="3" xfId="0" applyFont="1" applyFill="1" applyBorder="1" applyAlignment="1" applyProtection="1">
      <alignment horizontal="left"/>
      <protection hidden="1"/>
    </xf>
    <xf numFmtId="2" fontId="15" fillId="2" borderId="34" xfId="0" applyNumberFormat="1" applyFont="1" applyFill="1" applyBorder="1" applyProtection="1">
      <protection hidden="1"/>
    </xf>
    <xf numFmtId="164" fontId="15" fillId="2" borderId="48" xfId="0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15" fillId="2" borderId="27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left" vertical="center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0" fontId="27" fillId="0" borderId="20" xfId="0" applyFont="1" applyBorder="1" applyAlignment="1" applyProtection="1">
      <alignment vertical="center"/>
      <protection hidden="1"/>
    </xf>
    <xf numFmtId="0" fontId="15" fillId="2" borderId="26" xfId="0" applyFont="1" applyFill="1" applyBorder="1" applyAlignment="1" applyProtection="1">
      <alignment vertical="center" wrapText="1"/>
      <protection hidden="1"/>
    </xf>
    <xf numFmtId="0" fontId="15" fillId="2" borderId="27" xfId="0" applyFont="1" applyFill="1" applyBorder="1" applyAlignment="1" applyProtection="1">
      <alignment vertical="center" wrapText="1"/>
      <protection hidden="1"/>
    </xf>
    <xf numFmtId="0" fontId="15" fillId="2" borderId="20" xfId="0" applyFont="1" applyFill="1" applyBorder="1" applyAlignment="1" applyProtection="1">
      <alignment vertical="center" wrapText="1"/>
      <protection hidden="1"/>
    </xf>
    <xf numFmtId="2" fontId="15" fillId="2" borderId="19" xfId="0" applyNumberFormat="1" applyFont="1" applyFill="1" applyBorder="1" applyAlignment="1" applyProtection="1">
      <alignment vertical="center"/>
      <protection hidden="1"/>
    </xf>
    <xf numFmtId="164" fontId="14" fillId="2" borderId="58" xfId="0" applyNumberFormat="1" applyFont="1" applyFill="1" applyBorder="1" applyAlignment="1" applyProtection="1">
      <alignment horizontal="center"/>
      <protection hidden="1"/>
    </xf>
    <xf numFmtId="0" fontId="15" fillId="2" borderId="26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6" fillId="2" borderId="0" xfId="0" applyFont="1" applyFill="1" applyAlignment="1" applyProtection="1">
      <alignment wrapText="1"/>
      <protection hidden="1"/>
    </xf>
    <xf numFmtId="0" fontId="15" fillId="2" borderId="19" xfId="0" applyFont="1" applyFill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164" fontId="15" fillId="0" borderId="0" xfId="0" applyNumberFormat="1" applyFont="1" applyProtection="1"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3" fontId="7" fillId="0" borderId="64" xfId="0" applyNumberFormat="1" applyFont="1" applyBorder="1" applyAlignment="1">
      <alignment vertical="center" wrapText="1"/>
    </xf>
    <xf numFmtId="2" fontId="7" fillId="2" borderId="64" xfId="0" applyNumberFormat="1" applyFont="1" applyFill="1" applyBorder="1" applyAlignment="1" applyProtection="1">
      <alignment horizontal="center"/>
      <protection hidden="1"/>
    </xf>
    <xf numFmtId="0" fontId="14" fillId="2" borderId="19" xfId="0" applyFont="1" applyFill="1" applyBorder="1" applyProtection="1">
      <protection hidden="1"/>
    </xf>
    <xf numFmtId="14" fontId="14" fillId="2" borderId="19" xfId="0" applyNumberFormat="1" applyFont="1" applyFill="1" applyBorder="1" applyProtection="1">
      <protection hidden="1"/>
    </xf>
    <xf numFmtId="14" fontId="14" fillId="2" borderId="26" xfId="0" applyNumberFormat="1" applyFont="1" applyFill="1" applyBorder="1" applyProtection="1">
      <protection hidden="1"/>
    </xf>
    <xf numFmtId="14" fontId="14" fillId="2" borderId="1" xfId="0" applyNumberFormat="1" applyFont="1" applyFill="1" applyBorder="1" applyProtection="1">
      <protection hidden="1"/>
    </xf>
    <xf numFmtId="14" fontId="14" fillId="2" borderId="65" xfId="0" applyNumberFormat="1" applyFont="1" applyFill="1" applyBorder="1" applyProtection="1">
      <protection hidden="1"/>
    </xf>
    <xf numFmtId="14" fontId="14" fillId="2" borderId="34" xfId="0" applyNumberFormat="1" applyFont="1" applyFill="1" applyBorder="1" applyProtection="1">
      <protection hidden="1"/>
    </xf>
    <xf numFmtId="0" fontId="14" fillId="2" borderId="34" xfId="0" applyFont="1" applyFill="1" applyBorder="1" applyProtection="1">
      <protection hidden="1"/>
    </xf>
    <xf numFmtId="0" fontId="14" fillId="2" borderId="1" xfId="0" applyFont="1" applyFill="1" applyBorder="1" applyProtection="1">
      <protection hidden="1"/>
    </xf>
    <xf numFmtId="14" fontId="14" fillId="2" borderId="48" xfId="0" applyNumberFormat="1" applyFont="1" applyFill="1" applyBorder="1" applyProtection="1">
      <protection hidden="1"/>
    </xf>
    <xf numFmtId="14" fontId="14" fillId="2" borderId="2" xfId="0" applyNumberFormat="1" applyFont="1" applyFill="1" applyBorder="1" applyProtection="1">
      <protection hidden="1"/>
    </xf>
    <xf numFmtId="2" fontId="14" fillId="2" borderId="1" xfId="0" applyNumberFormat="1" applyFont="1" applyFill="1" applyBorder="1" applyProtection="1">
      <protection hidden="1"/>
    </xf>
    <xf numFmtId="166" fontId="14" fillId="2" borderId="19" xfId="0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Alignment="1">
      <alignment horizontal="center"/>
    </xf>
    <xf numFmtId="166" fontId="14" fillId="2" borderId="34" xfId="0" applyNumberFormat="1" applyFont="1" applyFill="1" applyBorder="1" applyAlignment="1" applyProtection="1">
      <alignment horizontal="center"/>
      <protection hidden="1"/>
    </xf>
    <xf numFmtId="166" fontId="14" fillId="2" borderId="1" xfId="0" applyNumberFormat="1" applyFont="1" applyFill="1" applyBorder="1" applyAlignment="1" applyProtection="1">
      <alignment horizontal="center"/>
      <protection hidden="1"/>
    </xf>
    <xf numFmtId="166" fontId="14" fillId="0" borderId="1" xfId="0" applyNumberFormat="1" applyFont="1" applyBorder="1" applyAlignment="1">
      <alignment horizontal="center"/>
    </xf>
    <xf numFmtId="0" fontId="14" fillId="2" borderId="19" xfId="0" applyFont="1" applyFill="1" applyBorder="1" applyAlignment="1" applyProtection="1">
      <alignment horizontal="center"/>
      <protection hidden="1"/>
    </xf>
    <xf numFmtId="0" fontId="15" fillId="3" borderId="19" xfId="0" applyFont="1" applyFill="1" applyBorder="1" applyAlignment="1" applyProtection="1">
      <alignment horizontal="left" vertical="center"/>
      <protection hidden="1"/>
    </xf>
    <xf numFmtId="164" fontId="15" fillId="3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/>
    <xf numFmtId="0" fontId="15" fillId="3" borderId="34" xfId="0" applyFont="1" applyFill="1" applyBorder="1" applyAlignment="1" applyProtection="1">
      <alignment horizontal="left" vertical="center"/>
      <protection hidden="1"/>
    </xf>
    <xf numFmtId="164" fontId="15" fillId="3" borderId="34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 vertical="center"/>
      <protection hidden="1"/>
    </xf>
    <xf numFmtId="164" fontId="15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164" fontId="15" fillId="2" borderId="1" xfId="0" applyNumberFormat="1" applyFont="1" applyFill="1" applyBorder="1" applyAlignment="1" applyProtection="1">
      <alignment horizontal="center"/>
      <protection hidden="1"/>
    </xf>
    <xf numFmtId="0" fontId="15" fillId="2" borderId="26" xfId="0" applyFont="1" applyFill="1" applyBorder="1" applyAlignment="1" applyProtection="1">
      <protection hidden="1"/>
    </xf>
    <xf numFmtId="0" fontId="26" fillId="2" borderId="20" xfId="0" applyFont="1" applyFill="1" applyBorder="1" applyAlignment="1" applyProtection="1">
      <protection hidden="1"/>
    </xf>
    <xf numFmtId="0" fontId="15" fillId="0" borderId="59" xfId="0" applyFont="1" applyBorder="1" applyAlignment="1" applyProtection="1">
      <alignment horizontal="left" wrapText="1"/>
      <protection hidden="1"/>
    </xf>
    <xf numFmtId="0" fontId="15" fillId="0" borderId="35" xfId="0" applyFont="1" applyBorder="1" applyAlignment="1" applyProtection="1">
      <alignment horizontal="left" wrapText="1"/>
      <protection hidden="1"/>
    </xf>
    <xf numFmtId="0" fontId="15" fillId="0" borderId="60" xfId="0" applyFont="1" applyBorder="1" applyAlignment="1" applyProtection="1">
      <alignment horizontal="left" wrapText="1"/>
      <protection hidden="1"/>
    </xf>
    <xf numFmtId="0" fontId="15" fillId="2" borderId="52" xfId="0" applyFont="1" applyFill="1" applyBorder="1" applyAlignment="1" applyProtection="1">
      <alignment horizontal="left" vertical="center" wrapText="1"/>
      <protection hidden="1"/>
    </xf>
    <xf numFmtId="0" fontId="15" fillId="2" borderId="53" xfId="0" applyFont="1" applyFill="1" applyBorder="1" applyAlignment="1" applyProtection="1">
      <alignment horizontal="left" vertical="center" wrapText="1"/>
      <protection hidden="1"/>
    </xf>
    <xf numFmtId="0" fontId="15" fillId="2" borderId="54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horizontal="left" wrapText="1"/>
      <protection hidden="1"/>
    </xf>
    <xf numFmtId="0" fontId="15" fillId="2" borderId="27" xfId="0" applyFont="1" applyFill="1" applyBorder="1" applyAlignment="1" applyProtection="1">
      <alignment horizontal="left" wrapText="1"/>
      <protection hidden="1"/>
    </xf>
    <xf numFmtId="0" fontId="15" fillId="2" borderId="20" xfId="0" applyFont="1" applyFill="1" applyBorder="1" applyAlignment="1" applyProtection="1">
      <alignment horizontal="left" wrapText="1"/>
      <protection hidden="1"/>
    </xf>
    <xf numFmtId="0" fontId="15" fillId="2" borderId="55" xfId="0" applyFont="1" applyFill="1" applyBorder="1" applyAlignment="1" applyProtection="1">
      <alignment horizontal="left" wrapText="1"/>
      <protection hidden="1"/>
    </xf>
    <xf numFmtId="0" fontId="15" fillId="2" borderId="56" xfId="0" applyFont="1" applyFill="1" applyBorder="1" applyAlignment="1" applyProtection="1">
      <alignment horizontal="left" wrapText="1"/>
      <protection hidden="1"/>
    </xf>
    <xf numFmtId="0" fontId="15" fillId="2" borderId="57" xfId="0" applyFont="1" applyFill="1" applyBorder="1" applyAlignment="1" applyProtection="1">
      <alignment horizontal="left" wrapText="1"/>
      <protection hidden="1"/>
    </xf>
    <xf numFmtId="0" fontId="15" fillId="3" borderId="48" xfId="0" applyFont="1" applyFill="1" applyBorder="1" applyAlignment="1" applyProtection="1">
      <alignment horizontal="left" vertical="center" wrapText="1"/>
      <protection hidden="1"/>
    </xf>
    <xf numFmtId="0" fontId="15" fillId="3" borderId="49" xfId="0" applyFont="1" applyFill="1" applyBorder="1" applyAlignment="1" applyProtection="1">
      <alignment horizontal="left" vertical="center" wrapText="1"/>
      <protection hidden="1"/>
    </xf>
    <xf numFmtId="0" fontId="15" fillId="3" borderId="50" xfId="0" applyFont="1" applyFill="1" applyBorder="1" applyAlignment="1" applyProtection="1">
      <alignment horizontal="left" vertical="center" wrapText="1"/>
      <protection hidden="1"/>
    </xf>
    <xf numFmtId="0" fontId="15" fillId="2" borderId="48" xfId="0" applyFont="1" applyFill="1" applyBorder="1" applyAlignment="1" applyProtection="1">
      <alignment horizontal="left" wrapText="1"/>
      <protection hidden="1"/>
    </xf>
    <xf numFmtId="0" fontId="15" fillId="2" borderId="49" xfId="0" applyFont="1" applyFill="1" applyBorder="1" applyAlignment="1" applyProtection="1">
      <alignment horizontal="left" wrapText="1"/>
      <protection hidden="1"/>
    </xf>
    <xf numFmtId="0" fontId="15" fillId="2" borderId="50" xfId="0" applyFont="1" applyFill="1" applyBorder="1" applyAlignment="1" applyProtection="1">
      <alignment horizontal="left" wrapText="1"/>
      <protection hidden="1"/>
    </xf>
    <xf numFmtId="0" fontId="15" fillId="0" borderId="55" xfId="0" applyFont="1" applyBorder="1" applyAlignment="1" applyProtection="1">
      <alignment horizontal="left" wrapText="1"/>
      <protection hidden="1"/>
    </xf>
    <xf numFmtId="0" fontId="15" fillId="0" borderId="56" xfId="0" applyFont="1" applyBorder="1" applyAlignment="1" applyProtection="1">
      <alignment horizontal="left" wrapText="1"/>
      <protection hidden="1"/>
    </xf>
    <xf numFmtId="0" fontId="15" fillId="0" borderId="57" xfId="0" applyFont="1" applyBorder="1" applyAlignment="1" applyProtection="1">
      <alignment horizontal="left" wrapText="1"/>
      <protection hidden="1"/>
    </xf>
    <xf numFmtId="0" fontId="19" fillId="2" borderId="2" xfId="0" applyFont="1" applyFill="1" applyBorder="1" applyAlignment="1" applyProtection="1">
      <alignment horizontal="left"/>
      <protection hidden="1"/>
    </xf>
    <xf numFmtId="0" fontId="19" fillId="2" borderId="35" xfId="0" applyFont="1" applyFill="1" applyBorder="1" applyAlignment="1" applyProtection="1">
      <alignment horizontal="left"/>
      <protection hidden="1"/>
    </xf>
    <xf numFmtId="0" fontId="19" fillId="2" borderId="51" xfId="0" applyFont="1" applyFill="1" applyBorder="1" applyAlignment="1" applyProtection="1">
      <alignment horizontal="left"/>
      <protection hidden="1"/>
    </xf>
    <xf numFmtId="0" fontId="15" fillId="2" borderId="1" xfId="0" applyFont="1" applyFill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left" wrapText="1"/>
      <protection hidden="1"/>
    </xf>
    <xf numFmtId="0" fontId="15" fillId="2" borderId="52" xfId="0" applyFont="1" applyFill="1" applyBorder="1" applyAlignment="1" applyProtection="1">
      <alignment horizontal="left" wrapText="1"/>
      <protection hidden="1"/>
    </xf>
    <xf numFmtId="0" fontId="15" fillId="2" borderId="53" xfId="0" applyFont="1" applyFill="1" applyBorder="1" applyAlignment="1" applyProtection="1">
      <alignment horizontal="left" wrapText="1"/>
      <protection hidden="1"/>
    </xf>
    <xf numFmtId="0" fontId="15" fillId="2" borderId="54" xfId="0" applyFont="1" applyFill="1" applyBorder="1" applyAlignment="1" applyProtection="1">
      <alignment horizontal="left" wrapText="1"/>
      <protection hidden="1"/>
    </xf>
    <xf numFmtId="0" fontId="26" fillId="0" borderId="20" xfId="0" applyFont="1" applyBorder="1" applyAlignment="1" applyProtection="1">
      <protection hidden="1"/>
    </xf>
    <xf numFmtId="0" fontId="19" fillId="2" borderId="19" xfId="0" applyFont="1" applyFill="1" applyBorder="1" applyAlignment="1" applyProtection="1">
      <protection hidden="1"/>
    </xf>
    <xf numFmtId="0" fontId="27" fillId="0" borderId="19" xfId="0" applyFont="1" applyBorder="1" applyAlignment="1" applyProtection="1">
      <protection hidden="1"/>
    </xf>
    <xf numFmtId="0" fontId="15" fillId="2" borderId="26" xfId="0" applyFont="1" applyFill="1" applyBorder="1" applyAlignment="1" applyProtection="1">
      <alignment vertical="center"/>
      <protection hidden="1"/>
    </xf>
    <xf numFmtId="0" fontId="26" fillId="2" borderId="2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5" fillId="2" borderId="1" xfId="0" applyFont="1" applyFill="1" applyBorder="1" applyAlignment="1" applyProtection="1">
      <alignment vertical="center"/>
      <protection hidden="1"/>
    </xf>
    <xf numFmtId="0" fontId="15" fillId="2" borderId="1" xfId="0" applyFont="1" applyFill="1" applyBorder="1" applyAlignment="1" applyProtection="1">
      <alignment horizontal="left" vertical="center" wrapText="1"/>
      <protection hidden="1"/>
    </xf>
    <xf numFmtId="0" fontId="15" fillId="2" borderId="55" xfId="0" applyFont="1" applyFill="1" applyBorder="1" applyAlignment="1" applyProtection="1">
      <alignment horizontal="left" vertical="center" wrapText="1"/>
      <protection hidden="1"/>
    </xf>
    <xf numFmtId="0" fontId="15" fillId="2" borderId="56" xfId="0" applyFont="1" applyFill="1" applyBorder="1" applyAlignment="1" applyProtection="1">
      <alignment horizontal="left" vertical="center" wrapText="1"/>
      <protection hidden="1"/>
    </xf>
    <xf numFmtId="0" fontId="15" fillId="2" borderId="57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horizontal="left" vertical="center" wrapText="1"/>
      <protection hidden="1"/>
    </xf>
    <xf numFmtId="0" fontId="15" fillId="2" borderId="27" xfId="0" applyFont="1" applyFill="1" applyBorder="1" applyAlignment="1" applyProtection="1">
      <alignment horizontal="left" vertical="center" wrapText="1"/>
      <protection hidden="1"/>
    </xf>
    <xf numFmtId="0" fontId="15" fillId="2" borderId="20" xfId="0" applyFont="1" applyFill="1" applyBorder="1" applyAlignment="1" applyProtection="1">
      <alignment horizontal="left" vertical="center" wrapText="1"/>
      <protection hidden="1"/>
    </xf>
    <xf numFmtId="0" fontId="15" fillId="2" borderId="61" xfId="0" applyFont="1" applyFill="1" applyBorder="1" applyAlignment="1" applyProtection="1">
      <alignment horizontal="left" vertical="center" wrapText="1"/>
      <protection hidden="1"/>
    </xf>
    <xf numFmtId="0" fontId="15" fillId="2" borderId="62" xfId="0" applyFont="1" applyFill="1" applyBorder="1" applyAlignment="1" applyProtection="1">
      <alignment horizontal="left" vertical="center" wrapText="1"/>
      <protection hidden="1"/>
    </xf>
    <xf numFmtId="0" fontId="15" fillId="2" borderId="63" xfId="0" applyFont="1" applyFill="1" applyBorder="1" applyAlignment="1" applyProtection="1">
      <alignment horizontal="left" vertical="center" wrapText="1"/>
      <protection hidden="1"/>
    </xf>
    <xf numFmtId="0" fontId="15" fillId="2" borderId="27" xfId="0" applyFont="1" applyFill="1" applyBorder="1" applyAlignment="1" applyProtection="1">
      <alignment vertical="center"/>
      <protection hidden="1"/>
    </xf>
    <xf numFmtId="0" fontId="26" fillId="0" borderId="20" xfId="0" applyFont="1" applyBorder="1" applyAlignment="1" applyProtection="1">
      <alignment vertical="center"/>
      <protection hidden="1"/>
    </xf>
    <xf numFmtId="0" fontId="15" fillId="0" borderId="59" xfId="0" applyFont="1" applyBorder="1" applyAlignment="1" applyProtection="1">
      <alignment horizontal="left" vertical="center" wrapText="1"/>
      <protection hidden="1"/>
    </xf>
    <xf numFmtId="0" fontId="15" fillId="0" borderId="35" xfId="0" applyFont="1" applyBorder="1" applyAlignment="1" applyProtection="1">
      <alignment horizontal="left" vertical="center" wrapText="1"/>
      <protection hidden="1"/>
    </xf>
    <xf numFmtId="0" fontId="15" fillId="0" borderId="60" xfId="0" applyFont="1" applyBorder="1" applyAlignment="1" applyProtection="1">
      <alignment horizontal="left" vertical="center" wrapText="1"/>
      <protection hidden="1"/>
    </xf>
    <xf numFmtId="0" fontId="15" fillId="3" borderId="19" xfId="0" applyFont="1" applyFill="1" applyBorder="1" applyAlignment="1" applyProtection="1">
      <alignment vertical="center"/>
      <protection hidden="1"/>
    </xf>
    <xf numFmtId="0" fontId="26" fillId="3" borderId="19" xfId="0" applyFont="1" applyFill="1" applyBorder="1" applyAlignment="1" applyProtection="1">
      <alignment vertical="center"/>
      <protection hidden="1"/>
    </xf>
    <xf numFmtId="0" fontId="15" fillId="3" borderId="55" xfId="0" applyFont="1" applyFill="1" applyBorder="1" applyAlignment="1" applyProtection="1">
      <alignment horizontal="left" vertical="center" wrapText="1"/>
      <protection hidden="1"/>
    </xf>
    <xf numFmtId="0" fontId="15" fillId="3" borderId="56" xfId="0" applyFont="1" applyFill="1" applyBorder="1" applyAlignment="1" applyProtection="1">
      <alignment horizontal="left" vertical="center" wrapText="1"/>
      <protection hidden="1"/>
    </xf>
    <xf numFmtId="0" fontId="15" fillId="3" borderId="57" xfId="0" applyFont="1" applyFill="1" applyBorder="1" applyAlignment="1" applyProtection="1">
      <alignment horizontal="left" vertical="center" wrapText="1"/>
      <protection hidden="1"/>
    </xf>
    <xf numFmtId="0" fontId="15" fillId="2" borderId="19" xfId="0" applyFont="1" applyFill="1" applyBorder="1" applyAlignment="1" applyProtection="1">
      <alignment vertical="center"/>
      <protection hidden="1"/>
    </xf>
    <xf numFmtId="0" fontId="26" fillId="0" borderId="19" xfId="0" applyFont="1" applyBorder="1" applyAlignment="1" applyProtection="1">
      <alignment vertical="center"/>
      <protection hidden="1"/>
    </xf>
    <xf numFmtId="0" fontId="15" fillId="3" borderId="34" xfId="0" applyFont="1" applyFill="1" applyBorder="1" applyAlignment="1" applyProtection="1">
      <alignment vertical="center"/>
      <protection hidden="1"/>
    </xf>
    <xf numFmtId="0" fontId="26" fillId="3" borderId="34" xfId="0" applyFont="1" applyFill="1" applyBorder="1" applyAlignment="1" applyProtection="1">
      <alignment vertical="center"/>
      <protection hidden="1"/>
    </xf>
    <xf numFmtId="2" fontId="7" fillId="2" borderId="32" xfId="0" applyNumberFormat="1" applyFont="1" applyFill="1" applyBorder="1" applyAlignment="1" applyProtection="1">
      <alignment horizontal="center" vertical="center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2" fontId="7" fillId="2" borderId="33" xfId="0" applyNumberFormat="1" applyFont="1" applyFill="1" applyBorder="1" applyAlignment="1" applyProtection="1">
      <alignment horizontal="center" vertical="center"/>
      <protection hidden="1"/>
    </xf>
    <xf numFmtId="2" fontId="7" fillId="2" borderId="15" xfId="0" applyNumberFormat="1" applyFont="1" applyFill="1" applyBorder="1" applyAlignment="1" applyProtection="1">
      <alignment horizontal="center" vertical="center"/>
      <protection hidden="1"/>
    </xf>
    <xf numFmtId="2" fontId="7" fillId="2" borderId="17" xfId="0" applyNumberFormat="1" applyFont="1" applyFill="1" applyBorder="1" applyAlignment="1" applyProtection="1">
      <alignment horizontal="center" vertical="center"/>
      <protection hidden="1"/>
    </xf>
    <xf numFmtId="2" fontId="7" fillId="2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9" fillId="2" borderId="22" xfId="0" applyFont="1" applyFill="1" applyBorder="1" applyAlignment="1" applyProtection="1">
      <alignment horizontal="center"/>
      <protection hidden="1"/>
    </xf>
    <xf numFmtId="0" fontId="30" fillId="2" borderId="0" xfId="0" applyFont="1" applyFill="1" applyAlignment="1">
      <alignment horizontal="left"/>
    </xf>
    <xf numFmtId="0" fontId="19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5" fillId="2" borderId="51" xfId="0" applyFont="1" applyFill="1" applyBorder="1" applyAlignment="1" applyProtection="1">
      <alignment horizontal="left"/>
      <protection hidden="1"/>
    </xf>
    <xf numFmtId="0" fontId="15" fillId="2" borderId="26" xfId="0" applyFont="1" applyFill="1" applyBorder="1" applyAlignment="1" applyProtection="1">
      <alignment horizontal="left"/>
      <protection hidden="1"/>
    </xf>
    <xf numFmtId="0" fontId="15" fillId="2" borderId="27" xfId="0" applyFont="1" applyFill="1" applyBorder="1" applyAlignment="1" applyProtection="1">
      <alignment horizontal="left"/>
      <protection hidden="1"/>
    </xf>
    <xf numFmtId="0" fontId="15" fillId="2" borderId="20" xfId="0" applyFont="1" applyFill="1" applyBorder="1" applyAlignment="1" applyProtection="1">
      <alignment horizontal="left"/>
      <protection hidden="1"/>
    </xf>
    <xf numFmtId="0" fontId="15" fillId="0" borderId="26" xfId="0" applyFont="1" applyBorder="1" applyAlignment="1" applyProtection="1">
      <alignment horizontal="left" wrapText="1"/>
      <protection hidden="1"/>
    </xf>
    <xf numFmtId="0" fontId="15" fillId="0" borderId="27" xfId="0" applyFont="1" applyBorder="1" applyAlignment="1" applyProtection="1">
      <alignment horizontal="left" wrapText="1"/>
      <protection hidden="1"/>
    </xf>
    <xf numFmtId="0" fontId="15" fillId="0" borderId="20" xfId="0" applyFont="1" applyBorder="1" applyAlignment="1" applyProtection="1">
      <alignment horizontal="left" wrapText="1"/>
      <protection hidden="1"/>
    </xf>
    <xf numFmtId="0" fontId="15" fillId="0" borderId="48" xfId="0" applyFont="1" applyBorder="1" applyAlignment="1" applyProtection="1">
      <alignment horizontal="left" wrapText="1"/>
      <protection hidden="1"/>
    </xf>
    <xf numFmtId="0" fontId="15" fillId="0" borderId="49" xfId="0" applyFont="1" applyBorder="1" applyAlignment="1" applyProtection="1">
      <alignment horizontal="left" wrapText="1"/>
      <protection hidden="1"/>
    </xf>
    <xf numFmtId="0" fontId="15" fillId="0" borderId="50" xfId="0" applyFont="1" applyBorder="1" applyAlignment="1" applyProtection="1">
      <alignment horizontal="left" wrapText="1"/>
      <protection hidden="1"/>
    </xf>
    <xf numFmtId="0" fontId="15" fillId="2" borderId="1" xfId="0" applyFont="1" applyFill="1" applyBorder="1" applyAlignment="1" applyProtection="1">
      <alignment horizontal="left" wrapText="1"/>
      <protection hidden="1"/>
    </xf>
    <xf numFmtId="0" fontId="26" fillId="2" borderId="19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 applyProtection="1">
      <alignment wrapText="1"/>
      <protection hidden="1"/>
    </xf>
    <xf numFmtId="0" fontId="27" fillId="2" borderId="19" xfId="0" applyFont="1" applyFill="1" applyBorder="1" applyAlignment="1" applyProtection="1">
      <protection hidden="1"/>
    </xf>
    <xf numFmtId="0" fontId="15" fillId="2" borderId="2" xfId="0" applyFont="1" applyFill="1" applyBorder="1" applyAlignment="1" applyProtection="1">
      <alignment wrapText="1"/>
      <protection hidden="1"/>
    </xf>
    <xf numFmtId="0" fontId="15" fillId="2" borderId="35" xfId="0" applyFont="1" applyFill="1" applyBorder="1" applyAlignment="1" applyProtection="1">
      <alignment wrapText="1"/>
      <protection hidden="1"/>
    </xf>
    <xf numFmtId="0" fontId="15" fillId="2" borderId="51" xfId="0" applyFont="1" applyFill="1" applyBorder="1" applyAlignment="1" applyProtection="1">
      <alignment wrapText="1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protection hidden="1"/>
    </xf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711431D1-E6A4-43DB-878D-1718E02AC8FE}"/>
    <cellStyle name="60% - Accent2 2" xfId="38" xr:uid="{060ABBB0-919A-4B7D-9FC7-2063995A6165}"/>
    <cellStyle name="60% - Accent3 2" xfId="39" xr:uid="{EF634311-3B6B-44EF-8DB6-67FA69E88825}"/>
    <cellStyle name="60% - Accent4 2" xfId="40" xr:uid="{6DD543BE-AA6A-45DE-9383-C57CB2C3C151}"/>
    <cellStyle name="60% - Accent5 2" xfId="41" xr:uid="{4C4B6D41-DDB2-4EB4-BC20-65912DAD7557}"/>
    <cellStyle name="60% - Accent6 2" xfId="42" xr:uid="{905D1969-B8D1-4FC9-9F74-E7663867E7C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75267F64-0E9E-457C-9EAF-2E92BB1544C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98</xdr:row>
      <xdr:rowOff>104775</xdr:rowOff>
    </xdr:from>
    <xdr:to>
      <xdr:col>8</xdr:col>
      <xdr:colOff>9525</xdr:colOff>
      <xdr:row>107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676525" y="20021550"/>
          <a:ext cx="3457575" cy="1743075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102</xdr:row>
      <xdr:rowOff>104775</xdr:rowOff>
    </xdr:from>
    <xdr:to>
      <xdr:col>8</xdr:col>
      <xdr:colOff>0</xdr:colOff>
      <xdr:row>108</xdr:row>
      <xdr:rowOff>123826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267075" y="20754975"/>
          <a:ext cx="3467100" cy="119062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106</xdr:row>
      <xdr:rowOff>114300</xdr:rowOff>
    </xdr:from>
    <xdr:to>
      <xdr:col>8</xdr:col>
      <xdr:colOff>9525</xdr:colOff>
      <xdr:row>109</xdr:row>
      <xdr:rowOff>104776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276600" y="21545550"/>
          <a:ext cx="3467100" cy="571501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110</xdr:row>
      <xdr:rowOff>104775</xdr:rowOff>
    </xdr:from>
    <xdr:to>
      <xdr:col>8</xdr:col>
      <xdr:colOff>0</xdr:colOff>
      <xdr:row>110</xdr:row>
      <xdr:rowOff>114301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276600" y="22307550"/>
          <a:ext cx="3457575" cy="9526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111</xdr:row>
      <xdr:rowOff>104775</xdr:rowOff>
    </xdr:from>
    <xdr:to>
      <xdr:col>8</xdr:col>
      <xdr:colOff>0</xdr:colOff>
      <xdr:row>115</xdr:row>
      <xdr:rowOff>95250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276600" y="22498050"/>
          <a:ext cx="3457575" cy="752475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112</xdr:row>
      <xdr:rowOff>142876</xdr:rowOff>
    </xdr:from>
    <xdr:to>
      <xdr:col>7</xdr:col>
      <xdr:colOff>390525</xdr:colOff>
      <xdr:row>120</xdr:row>
      <xdr:rowOff>142875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257550" y="22726651"/>
          <a:ext cx="3467100" cy="154304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113</xdr:row>
      <xdr:rowOff>114301</xdr:rowOff>
    </xdr:from>
    <xdr:to>
      <xdr:col>8</xdr:col>
      <xdr:colOff>0</xdr:colOff>
      <xdr:row>125</xdr:row>
      <xdr:rowOff>114300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267075" y="22888576"/>
          <a:ext cx="3467100" cy="2314574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114</xdr:row>
      <xdr:rowOff>104776</xdr:rowOff>
    </xdr:from>
    <xdr:to>
      <xdr:col>8</xdr:col>
      <xdr:colOff>0</xdr:colOff>
      <xdr:row>130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276600" y="23069551"/>
          <a:ext cx="3457575" cy="3105149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2"/>
  <sheetViews>
    <sheetView tabSelected="1" topLeftCell="A46" zoomScaleNormal="100" workbookViewId="0">
      <selection activeCell="J63" sqref="J63"/>
    </sheetView>
  </sheetViews>
  <sheetFormatPr defaultColWidth="9.140625" defaultRowHeight="14.25" x14ac:dyDescent="0.2"/>
  <cols>
    <col min="1" max="1" width="9.140625" style="1"/>
    <col min="2" max="2" width="9.7109375" style="1" customWidth="1"/>
    <col min="3" max="3" width="16.42578125" style="1" customWidth="1"/>
    <col min="4" max="4" width="13.85546875" style="3" customWidth="1"/>
    <col min="5" max="5" width="19.5703125" style="3" customWidth="1"/>
    <col min="6" max="6" width="14.7109375" style="4" customWidth="1"/>
    <col min="7" max="7" width="14" style="1" customWidth="1"/>
    <col min="8" max="8" width="6" style="1" customWidth="1"/>
    <col min="9" max="9" width="16.28515625" style="1" customWidth="1"/>
    <col min="10" max="10" width="17.42578125" style="1" customWidth="1"/>
    <col min="11" max="11" width="14.140625" style="1" customWidth="1"/>
    <col min="12" max="12" width="19.42578125" style="1" customWidth="1"/>
    <col min="13" max="16384" width="9.140625" style="1"/>
  </cols>
  <sheetData>
    <row r="1" spans="2:12" ht="23.25" customHeight="1" x14ac:dyDescent="0.25">
      <c r="B1" s="309" t="s">
        <v>0</v>
      </c>
      <c r="C1" s="309"/>
      <c r="D1" s="2"/>
    </row>
    <row r="2" spans="2:12" s="5" customFormat="1" ht="78" customHeight="1" x14ac:dyDescent="0.25">
      <c r="B2" s="6" t="s">
        <v>1</v>
      </c>
      <c r="C2" s="98" t="s">
        <v>2</v>
      </c>
      <c r="D2" s="99" t="s">
        <v>3</v>
      </c>
      <c r="E2" s="100" t="s">
        <v>4</v>
      </c>
      <c r="F2" s="101" t="s">
        <v>5</v>
      </c>
      <c r="G2" s="98" t="s">
        <v>6</v>
      </c>
      <c r="I2" s="6" t="s">
        <v>1</v>
      </c>
      <c r="J2" s="99" t="s">
        <v>3</v>
      </c>
      <c r="K2" s="100" t="s">
        <v>4</v>
      </c>
      <c r="L2" s="102" t="s">
        <v>7</v>
      </c>
    </row>
    <row r="3" spans="2:12" s="5" customFormat="1" ht="15.75" x14ac:dyDescent="0.25">
      <c r="B3" s="7" t="s">
        <v>8</v>
      </c>
      <c r="C3" s="8"/>
      <c r="E3" s="8"/>
      <c r="F3" s="9"/>
      <c r="G3" s="10">
        <v>19100</v>
      </c>
      <c r="I3" s="7" t="s">
        <v>9</v>
      </c>
    </row>
    <row r="4" spans="2:12" s="5" customFormat="1" ht="15.75" x14ac:dyDescent="0.25">
      <c r="B4" s="11"/>
      <c r="C4" s="8"/>
      <c r="E4" s="8"/>
      <c r="F4" s="9"/>
      <c r="H4" s="12"/>
    </row>
    <row r="5" spans="2:12" s="5" customFormat="1" ht="15.75" x14ac:dyDescent="0.25">
      <c r="C5" s="13" t="s">
        <v>10</v>
      </c>
      <c r="E5" s="14"/>
      <c r="F5" s="125"/>
      <c r="G5" s="126"/>
      <c r="I5" s="12"/>
      <c r="J5" s="13" t="s">
        <v>11</v>
      </c>
      <c r="K5" s="14"/>
      <c r="L5" s="15"/>
    </row>
    <row r="6" spans="2:12" s="5" customFormat="1" ht="15" x14ac:dyDescent="0.2">
      <c r="B6" s="127">
        <v>1</v>
      </c>
      <c r="C6" s="128" t="s">
        <v>12</v>
      </c>
      <c r="D6" s="129">
        <v>20258</v>
      </c>
      <c r="E6" s="118">
        <v>1688.17</v>
      </c>
      <c r="F6" s="130">
        <f>(D6/(365/7))/37</f>
        <v>10.500259163272862</v>
      </c>
      <c r="G6" s="131"/>
      <c r="I6" s="16">
        <v>1</v>
      </c>
      <c r="J6" s="138">
        <v>50474</v>
      </c>
      <c r="K6" s="96">
        <v>4206.17</v>
      </c>
      <c r="L6" s="19">
        <f>SUM(J6/365*7/37)</f>
        <v>26.162014068863385</v>
      </c>
    </row>
    <row r="7" spans="2:12" s="5" customFormat="1" ht="15" x14ac:dyDescent="0.2">
      <c r="B7" s="12"/>
      <c r="C7" s="14"/>
      <c r="D7" s="20"/>
      <c r="E7" s="14"/>
      <c r="F7" s="21"/>
      <c r="I7" s="16">
        <v>2</v>
      </c>
      <c r="J7" s="139">
        <v>53028</v>
      </c>
      <c r="K7" s="96">
        <v>4419</v>
      </c>
      <c r="L7" s="19">
        <f>SUM(J7/365*7/37)</f>
        <v>27.485820066641981</v>
      </c>
    </row>
    <row r="8" spans="2:12" s="5" customFormat="1" ht="15.75" x14ac:dyDescent="0.25">
      <c r="B8" s="12"/>
      <c r="C8" s="13" t="s">
        <v>13</v>
      </c>
      <c r="E8" s="22"/>
      <c r="F8" s="21"/>
      <c r="I8" s="16">
        <v>3</v>
      </c>
      <c r="J8" s="140">
        <v>55251</v>
      </c>
      <c r="K8" s="96">
        <v>4604.25</v>
      </c>
      <c r="L8" s="19">
        <f>SUM(J8/365*7/37)</f>
        <v>28.638059977786007</v>
      </c>
    </row>
    <row r="9" spans="2:12" s="5" customFormat="1" ht="15" x14ac:dyDescent="0.2">
      <c r="B9" s="104">
        <v>2</v>
      </c>
      <c r="C9" s="277" t="s">
        <v>14</v>
      </c>
      <c r="D9" s="129">
        <v>20441</v>
      </c>
      <c r="E9" s="18">
        <v>1703.42</v>
      </c>
      <c r="F9" s="19">
        <f>(D9/(365/7))/37</f>
        <v>10.595112921140318</v>
      </c>
      <c r="G9" s="21"/>
      <c r="I9" s="16">
        <v>4</v>
      </c>
      <c r="J9" s="141">
        <v>57909</v>
      </c>
      <c r="K9" s="96">
        <v>4825.75</v>
      </c>
      <c r="L9" s="19">
        <f>SUM(J9/365*7/37)</f>
        <v>30.015771936319879</v>
      </c>
    </row>
    <row r="10" spans="2:12" s="5" customFormat="1" ht="15" x14ac:dyDescent="0.2">
      <c r="B10" s="104">
        <v>3</v>
      </c>
      <c r="C10" s="278"/>
      <c r="D10" s="129">
        <v>20812</v>
      </c>
      <c r="E10" s="18">
        <v>1734.34</v>
      </c>
      <c r="F10" s="19">
        <f>(D10/(365/7))/37</f>
        <v>10.78741206960385</v>
      </c>
      <c r="G10" s="21"/>
      <c r="I10" s="16">
        <v>5</v>
      </c>
      <c r="J10" s="139">
        <v>60571</v>
      </c>
      <c r="K10" s="96">
        <v>5047.59</v>
      </c>
      <c r="L10" s="19">
        <f>SUM(J10/365*7/37)</f>
        <v>31.395557201036649</v>
      </c>
    </row>
    <row r="11" spans="2:12" s="5" customFormat="1" ht="15" x14ac:dyDescent="0.2">
      <c r="C11" s="14"/>
      <c r="D11" s="25"/>
      <c r="E11" s="14"/>
      <c r="F11" s="21"/>
      <c r="I11" s="12"/>
      <c r="J11" s="23"/>
      <c r="K11" s="14"/>
      <c r="L11" s="21"/>
    </row>
    <row r="12" spans="2:12" s="5" customFormat="1" ht="15.75" x14ac:dyDescent="0.25">
      <c r="B12" s="25"/>
      <c r="C12" s="26" t="s">
        <v>15</v>
      </c>
      <c r="E12" s="14"/>
      <c r="F12" s="21"/>
      <c r="I12" s="12"/>
      <c r="J12" s="24" t="s">
        <v>16</v>
      </c>
      <c r="K12" s="14"/>
      <c r="L12" s="21"/>
    </row>
    <row r="13" spans="2:12" s="5" customFormat="1" ht="15" x14ac:dyDescent="0.2">
      <c r="B13" s="104">
        <v>3</v>
      </c>
      <c r="C13" s="277" t="s">
        <v>17</v>
      </c>
      <c r="D13" s="129">
        <v>20812</v>
      </c>
      <c r="E13" s="18">
        <v>1734.34</v>
      </c>
      <c r="F13" s="19">
        <f>(D13/(365/7))/37</f>
        <v>10.78741206960385</v>
      </c>
      <c r="G13" s="21"/>
      <c r="I13" s="104">
        <v>1</v>
      </c>
      <c r="J13" s="134">
        <v>61247</v>
      </c>
      <c r="K13" s="96">
        <v>5103.92</v>
      </c>
      <c r="L13" s="19">
        <f>SUM(J13/365*7/37)</f>
        <v>31.745945945945948</v>
      </c>
    </row>
    <row r="14" spans="2:12" s="5" customFormat="1" ht="15" x14ac:dyDescent="0.2">
      <c r="B14" s="104">
        <v>4</v>
      </c>
      <c r="C14" s="279"/>
      <c r="D14" s="129">
        <v>21189</v>
      </c>
      <c r="E14" s="18">
        <v>1765.75</v>
      </c>
      <c r="F14" s="19">
        <f>(D14/(365/7))/37</f>
        <v>10.982821177341725</v>
      </c>
      <c r="G14" s="21"/>
      <c r="I14" s="104">
        <v>2</v>
      </c>
      <c r="J14" s="133">
        <v>64542</v>
      </c>
      <c r="K14" s="117">
        <v>5378.5</v>
      </c>
      <c r="L14" s="19">
        <f>SUM(J14/365*7/37)</f>
        <v>33.453831914105891</v>
      </c>
    </row>
    <row r="15" spans="2:12" s="5" customFormat="1" ht="15" x14ac:dyDescent="0.2">
      <c r="B15" s="104">
        <v>5</v>
      </c>
      <c r="C15" s="279"/>
      <c r="D15" s="129">
        <v>21575</v>
      </c>
      <c r="E15" s="18">
        <v>1797.92</v>
      </c>
      <c r="F15" s="19">
        <f>(D15/(365/7))/37</f>
        <v>11.182895223991114</v>
      </c>
      <c r="G15" s="21"/>
      <c r="I15" s="104">
        <v>3</v>
      </c>
      <c r="J15" s="135">
        <v>67839</v>
      </c>
      <c r="K15" s="96">
        <v>5653.25</v>
      </c>
      <c r="L15" s="19">
        <f>SUM(J15/365*7/37)</f>
        <v>35.162754535357273</v>
      </c>
    </row>
    <row r="16" spans="2:12" s="5" customFormat="1" ht="15" x14ac:dyDescent="0.2">
      <c r="B16" s="104">
        <v>6</v>
      </c>
      <c r="C16" s="278"/>
      <c r="D16" s="129">
        <v>21968</v>
      </c>
      <c r="E16" s="18">
        <v>1830.67</v>
      </c>
      <c r="F16" s="19">
        <f>(D16/(365/7))/37</f>
        <v>11.386597556460568</v>
      </c>
      <c r="G16" s="21"/>
      <c r="I16" s="104">
        <v>4</v>
      </c>
      <c r="J16" s="135">
        <v>70955</v>
      </c>
      <c r="K16" s="96">
        <v>5912.92</v>
      </c>
      <c r="L16" s="19">
        <f>SUM(J16/365*7/37)</f>
        <v>36.777860051832654</v>
      </c>
    </row>
    <row r="17" spans="2:12" s="5" customFormat="1" ht="15" x14ac:dyDescent="0.2">
      <c r="C17" s="8"/>
      <c r="E17" s="8"/>
      <c r="F17" s="8"/>
      <c r="I17" s="16">
        <v>5</v>
      </c>
      <c r="J17" s="136">
        <v>74217</v>
      </c>
      <c r="K17" s="18">
        <v>6184.75</v>
      </c>
      <c r="L17" s="19">
        <f>SUM(J17/365*7/37)</f>
        <v>38.468641243983711</v>
      </c>
    </row>
    <row r="18" spans="2:12" s="5" customFormat="1" ht="15.75" x14ac:dyDescent="0.25">
      <c r="B18" s="25"/>
      <c r="C18" s="13" t="s">
        <v>18</v>
      </c>
      <c r="E18" s="14"/>
      <c r="F18" s="21"/>
      <c r="J18" s="137"/>
      <c r="L18" s="8"/>
    </row>
    <row r="19" spans="2:12" s="5" customFormat="1" ht="15.75" x14ac:dyDescent="0.25">
      <c r="B19" s="104">
        <v>6</v>
      </c>
      <c r="C19" s="277" t="s">
        <v>19</v>
      </c>
      <c r="D19" s="129">
        <v>21968</v>
      </c>
      <c r="E19" s="18">
        <v>1830.67</v>
      </c>
      <c r="F19" s="19">
        <f t="shared" ref="F19:F23" si="0">(D19/(365/7))/37</f>
        <v>11.386597556460568</v>
      </c>
      <c r="I19" s="12"/>
      <c r="J19" s="24" t="s">
        <v>20</v>
      </c>
      <c r="K19" s="14"/>
      <c r="L19" s="21"/>
    </row>
    <row r="20" spans="2:12" s="5" customFormat="1" ht="15" x14ac:dyDescent="0.2">
      <c r="B20" s="104">
        <v>7</v>
      </c>
      <c r="C20" s="279"/>
      <c r="D20" s="129">
        <v>22369</v>
      </c>
      <c r="E20" s="18">
        <v>1864.09</v>
      </c>
      <c r="F20" s="19">
        <f t="shared" si="0"/>
        <v>11.594446501295815</v>
      </c>
      <c r="I20" s="16">
        <v>1</v>
      </c>
      <c r="J20" s="17">
        <v>92245</v>
      </c>
      <c r="K20" s="18">
        <f>SUM(J20/12)</f>
        <v>7687.083333333333</v>
      </c>
      <c r="L20" s="19">
        <f>SUM(J20/365*7/37)</f>
        <v>47.813032210292491</v>
      </c>
    </row>
    <row r="21" spans="2:12" s="5" customFormat="1" ht="15" x14ac:dyDescent="0.2">
      <c r="B21" s="104">
        <v>8</v>
      </c>
      <c r="C21" s="279"/>
      <c r="D21" s="129">
        <v>22777</v>
      </c>
      <c r="E21" s="18">
        <v>1898.09</v>
      </c>
      <c r="F21" s="19">
        <f t="shared" si="0"/>
        <v>11.805923731951129</v>
      </c>
      <c r="I21" s="12"/>
      <c r="J21" s="23"/>
      <c r="K21" s="14"/>
      <c r="L21" s="21"/>
    </row>
    <row r="22" spans="2:12" s="5" customFormat="1" ht="15.75" x14ac:dyDescent="0.25">
      <c r="B22" s="104">
        <v>9</v>
      </c>
      <c r="C22" s="279"/>
      <c r="D22" s="129">
        <v>23194</v>
      </c>
      <c r="E22" s="18">
        <v>1932.84</v>
      </c>
      <c r="F22" s="19">
        <f t="shared" si="0"/>
        <v>12.022065901517957</v>
      </c>
      <c r="I22" s="12"/>
      <c r="J22" s="24" t="s">
        <v>21</v>
      </c>
      <c r="K22" s="14"/>
      <c r="L22" s="21"/>
    </row>
    <row r="23" spans="2:12" s="5" customFormat="1" ht="15" x14ac:dyDescent="0.2">
      <c r="B23" s="104">
        <v>11</v>
      </c>
      <c r="C23" s="278"/>
      <c r="D23" s="129">
        <v>24054</v>
      </c>
      <c r="E23" s="18">
        <v>2004.5</v>
      </c>
      <c r="F23" s="19">
        <f t="shared" si="0"/>
        <v>12.467826730840429</v>
      </c>
      <c r="I23" s="16">
        <v>1</v>
      </c>
      <c r="J23" s="17">
        <v>108553</v>
      </c>
      <c r="K23" s="18">
        <f>SUM(J23/12)</f>
        <v>9046.0833333333339</v>
      </c>
      <c r="L23" s="19">
        <f>SUM(J23/365*7/37)</f>
        <v>56.265901517956316</v>
      </c>
    </row>
    <row r="24" spans="2:12" s="5" customFormat="1" ht="15" x14ac:dyDescent="0.2">
      <c r="C24" s="8"/>
      <c r="E24" s="8"/>
      <c r="F24" s="8"/>
      <c r="I24" s="12"/>
      <c r="J24" s="23"/>
      <c r="K24" s="14"/>
      <c r="L24" s="21"/>
    </row>
    <row r="25" spans="2:12" s="5" customFormat="1" ht="15.75" x14ac:dyDescent="0.25">
      <c r="B25" s="25"/>
      <c r="C25" s="13" t="s">
        <v>22</v>
      </c>
      <c r="E25" s="22"/>
      <c r="F25" s="21"/>
      <c r="I25" s="12"/>
      <c r="J25" s="24" t="s">
        <v>23</v>
      </c>
      <c r="K25" s="14"/>
      <c r="L25" s="21"/>
    </row>
    <row r="26" spans="2:12" s="5" customFormat="1" ht="15" x14ac:dyDescent="0.2">
      <c r="B26" s="16">
        <v>11</v>
      </c>
      <c r="C26" s="280" t="s">
        <v>24</v>
      </c>
      <c r="D26" s="17">
        <v>24054</v>
      </c>
      <c r="E26" s="18">
        <v>2004.5</v>
      </c>
      <c r="F26" s="19">
        <f t="shared" ref="F26:F31" si="1">(D26/(365/7))/37</f>
        <v>12.467826730840429</v>
      </c>
      <c r="I26" s="16">
        <v>1</v>
      </c>
      <c r="J26" s="17">
        <v>134747</v>
      </c>
      <c r="K26" s="18">
        <f>SUM(J26/12)</f>
        <v>11228.916666666666</v>
      </c>
      <c r="L26" s="19">
        <f>SUM(J26/365*7/37)</f>
        <v>69.842947056645684</v>
      </c>
    </row>
    <row r="27" spans="2:12" s="5" customFormat="1" ht="15" x14ac:dyDescent="0.2">
      <c r="B27" s="16">
        <v>12</v>
      </c>
      <c r="C27" s="281"/>
      <c r="D27" s="17">
        <v>24496</v>
      </c>
      <c r="E27" s="18">
        <v>2041.34</v>
      </c>
      <c r="F27" s="19">
        <f t="shared" si="1"/>
        <v>12.696927064050351</v>
      </c>
      <c r="I27" s="12"/>
      <c r="J27" s="23"/>
      <c r="K27" s="14"/>
      <c r="L27" s="21"/>
    </row>
    <row r="28" spans="2:12" s="5" customFormat="1" ht="15.75" x14ac:dyDescent="0.25">
      <c r="B28" s="16">
        <v>14</v>
      </c>
      <c r="C28" s="281"/>
      <c r="D28" s="17">
        <v>25409</v>
      </c>
      <c r="E28" s="18">
        <v>2117.42</v>
      </c>
      <c r="F28" s="19">
        <f t="shared" si="1"/>
        <v>13.170159200296185</v>
      </c>
      <c r="I28" s="12"/>
      <c r="J28" s="24" t="s">
        <v>25</v>
      </c>
      <c r="K28" s="14"/>
      <c r="L28" s="21"/>
    </row>
    <row r="29" spans="2:12" s="5" customFormat="1" ht="15" x14ac:dyDescent="0.2">
      <c r="B29" s="16">
        <v>15</v>
      </c>
      <c r="C29" s="281"/>
      <c r="D29" s="17">
        <v>25878</v>
      </c>
      <c r="E29" s="18">
        <v>2156.5</v>
      </c>
      <c r="F29" s="19">
        <f t="shared" si="1"/>
        <v>13.413254350240651</v>
      </c>
      <c r="I29" s="16">
        <v>1</v>
      </c>
      <c r="J29" s="17">
        <v>145816</v>
      </c>
      <c r="K29" s="18">
        <f>SUM(J29/12)</f>
        <v>12151.333333333334</v>
      </c>
      <c r="L29" s="19">
        <f>SUM(J29/365*7/37)</f>
        <v>75.580303591262492</v>
      </c>
    </row>
    <row r="30" spans="2:12" s="5" customFormat="1" ht="15" x14ac:dyDescent="0.2">
      <c r="B30" s="16">
        <v>17</v>
      </c>
      <c r="C30" s="281"/>
      <c r="D30" s="17">
        <v>26845</v>
      </c>
      <c r="E30" s="18">
        <v>2237.09</v>
      </c>
      <c r="F30" s="19">
        <f t="shared" si="1"/>
        <v>13.914476119955571</v>
      </c>
      <c r="L30" s="8"/>
    </row>
    <row r="31" spans="2:12" s="5" customFormat="1" ht="15" x14ac:dyDescent="0.2">
      <c r="B31" s="16">
        <v>19</v>
      </c>
      <c r="C31" s="282"/>
      <c r="D31" s="17">
        <v>27852</v>
      </c>
      <c r="E31" s="18">
        <v>2321</v>
      </c>
      <c r="F31" s="19">
        <f t="shared" si="1"/>
        <v>14.436430951499444</v>
      </c>
      <c r="L31" s="8"/>
    </row>
    <row r="32" spans="2:12" s="5" customFormat="1" ht="15.75" x14ac:dyDescent="0.25">
      <c r="B32" s="12"/>
      <c r="C32" s="132"/>
      <c r="D32" s="23"/>
      <c r="E32" s="14"/>
      <c r="F32" s="21"/>
      <c r="I32" s="7" t="s">
        <v>26</v>
      </c>
      <c r="L32" s="8"/>
    </row>
    <row r="33" spans="2:12" s="5" customFormat="1" ht="15.75" x14ac:dyDescent="0.25">
      <c r="B33" s="25"/>
      <c r="C33" s="13" t="s">
        <v>27</v>
      </c>
      <c r="E33" s="22"/>
      <c r="F33" s="28"/>
      <c r="I33" s="12"/>
      <c r="J33" s="24" t="s">
        <v>28</v>
      </c>
      <c r="K33" s="14"/>
      <c r="L33" s="21"/>
    </row>
    <row r="34" spans="2:12" s="5" customFormat="1" ht="15" x14ac:dyDescent="0.2">
      <c r="B34" s="16">
        <v>19</v>
      </c>
      <c r="C34" s="280" t="s">
        <v>29</v>
      </c>
      <c r="D34" s="17">
        <v>27852</v>
      </c>
      <c r="E34" s="18">
        <v>2321</v>
      </c>
      <c r="F34" s="19">
        <f t="shared" ref="F34:F39" si="2">(D34/(365/7))/37</f>
        <v>14.436430951499444</v>
      </c>
      <c r="I34" s="16">
        <v>1</v>
      </c>
      <c r="J34" s="17">
        <v>190091</v>
      </c>
      <c r="K34" s="18">
        <f>SUM(J34/12)</f>
        <v>15840.916666666666</v>
      </c>
      <c r="L34" s="19">
        <f>SUM(J34/365*7/37)</f>
        <v>98.529211403183993</v>
      </c>
    </row>
    <row r="35" spans="2:12" s="5" customFormat="1" ht="15" x14ac:dyDescent="0.2">
      <c r="B35" s="16">
        <v>20</v>
      </c>
      <c r="C35" s="281"/>
      <c r="D35" s="17">
        <v>28371</v>
      </c>
      <c r="E35" s="18">
        <v>2364.25</v>
      </c>
      <c r="F35" s="19">
        <f t="shared" si="2"/>
        <v>14.7054424287301</v>
      </c>
      <c r="L35" s="8"/>
    </row>
    <row r="36" spans="2:12" s="5" customFormat="1" ht="15" x14ac:dyDescent="0.2">
      <c r="B36" s="16">
        <v>22</v>
      </c>
      <c r="C36" s="281"/>
      <c r="D36" s="17">
        <v>29439</v>
      </c>
      <c r="E36" s="18">
        <v>2453.25</v>
      </c>
      <c r="F36" s="19">
        <f t="shared" si="2"/>
        <v>15.259015179563123</v>
      </c>
      <c r="L36" s="8"/>
    </row>
    <row r="37" spans="2:12" s="5" customFormat="1" ht="15.75" x14ac:dyDescent="0.25">
      <c r="B37" s="16">
        <v>23</v>
      </c>
      <c r="C37" s="281"/>
      <c r="D37" s="17">
        <v>30151</v>
      </c>
      <c r="E37" s="18">
        <v>2512.59</v>
      </c>
      <c r="F37" s="19">
        <f t="shared" si="2"/>
        <v>15.628063680118473</v>
      </c>
      <c r="I37" s="7" t="s">
        <v>30</v>
      </c>
    </row>
    <row r="38" spans="2:12" s="5" customFormat="1" ht="15" x14ac:dyDescent="0.2">
      <c r="B38" s="16">
        <v>24</v>
      </c>
      <c r="C38" s="281"/>
      <c r="D38" s="17">
        <v>31099</v>
      </c>
      <c r="E38" s="18">
        <v>2591.59</v>
      </c>
      <c r="F38" s="19">
        <f t="shared" si="2"/>
        <v>16.119437245464642</v>
      </c>
    </row>
    <row r="39" spans="2:12" s="5" customFormat="1" ht="15.75" x14ac:dyDescent="0.25">
      <c r="B39" s="16">
        <v>25</v>
      </c>
      <c r="C39" s="282"/>
      <c r="D39" s="17">
        <v>32020</v>
      </c>
      <c r="E39" s="18">
        <v>2668.34</v>
      </c>
      <c r="F39" s="19">
        <f t="shared" si="2"/>
        <v>16.596815994076266</v>
      </c>
      <c r="I39" s="27" t="s">
        <v>31</v>
      </c>
    </row>
    <row r="40" spans="2:12" s="5" customFormat="1" ht="15" x14ac:dyDescent="0.2">
      <c r="B40" s="12"/>
      <c r="C40" s="132"/>
      <c r="D40" s="23"/>
      <c r="E40" s="14"/>
      <c r="F40" s="21"/>
      <c r="I40" s="16">
        <v>1</v>
      </c>
      <c r="J40" s="17">
        <v>9280</v>
      </c>
      <c r="K40" s="18">
        <f>SUM(J40/12)</f>
        <v>773.33333333333337</v>
      </c>
      <c r="L40" s="19">
        <f>SUM(J40/365*7/37)</f>
        <v>4.8100703443169195</v>
      </c>
    </row>
    <row r="41" spans="2:12" s="5" customFormat="1" ht="15.75" x14ac:dyDescent="0.25">
      <c r="B41" s="12"/>
      <c r="C41" s="13" t="s">
        <v>32</v>
      </c>
      <c r="E41" s="22"/>
      <c r="F41" s="21"/>
      <c r="L41" s="8"/>
    </row>
    <row r="42" spans="2:12" s="5" customFormat="1" ht="15.75" x14ac:dyDescent="0.25">
      <c r="B42" s="16">
        <v>25</v>
      </c>
      <c r="C42" s="280" t="s">
        <v>33</v>
      </c>
      <c r="D42" s="17">
        <v>32020</v>
      </c>
      <c r="E42" s="18">
        <v>2668.34</v>
      </c>
      <c r="F42" s="19">
        <f t="shared" ref="F42:F47" si="3">(D42/(365/7))/37</f>
        <v>16.596815994076266</v>
      </c>
      <c r="I42" s="27" t="s">
        <v>34</v>
      </c>
      <c r="L42" s="8"/>
    </row>
    <row r="43" spans="2:12" s="5" customFormat="1" ht="15" x14ac:dyDescent="0.2">
      <c r="B43" s="16">
        <v>26</v>
      </c>
      <c r="C43" s="281"/>
      <c r="D43" s="17">
        <v>32909</v>
      </c>
      <c r="E43" s="18">
        <v>2742.42</v>
      </c>
      <c r="F43" s="19">
        <f t="shared" si="3"/>
        <v>17.057608293224732</v>
      </c>
      <c r="I43" s="16">
        <v>2</v>
      </c>
      <c r="J43" s="17">
        <v>13177</v>
      </c>
      <c r="K43" s="18">
        <f>SUM(J43/12)</f>
        <v>1098.0833333333333</v>
      </c>
      <c r="L43" s="19">
        <f>SUM(J43/365*7/37)</f>
        <v>6.829988893002592</v>
      </c>
    </row>
    <row r="44" spans="2:12" s="5" customFormat="1" ht="15" x14ac:dyDescent="0.2">
      <c r="B44" s="16">
        <v>27</v>
      </c>
      <c r="C44" s="281"/>
      <c r="D44" s="17">
        <v>33820</v>
      </c>
      <c r="E44" s="18">
        <v>2818.34</v>
      </c>
      <c r="F44" s="19">
        <f t="shared" si="3"/>
        <v>17.529803776379119</v>
      </c>
      <c r="L44" s="8"/>
    </row>
    <row r="45" spans="2:12" s="5" customFormat="1" ht="15.75" x14ac:dyDescent="0.25">
      <c r="B45" s="16">
        <v>28</v>
      </c>
      <c r="C45" s="281"/>
      <c r="D45" s="17">
        <v>34723</v>
      </c>
      <c r="E45" s="18">
        <v>2893.59</v>
      </c>
      <c r="F45" s="19">
        <f t="shared" si="3"/>
        <v>17.997852647167711</v>
      </c>
      <c r="I45" s="27" t="s">
        <v>35</v>
      </c>
      <c r="L45" s="8"/>
    </row>
    <row r="46" spans="2:12" s="5" customFormat="1" ht="15" x14ac:dyDescent="0.2">
      <c r="B46" s="16">
        <v>29</v>
      </c>
      <c r="C46" s="281"/>
      <c r="D46" s="17">
        <v>35411</v>
      </c>
      <c r="E46" s="18">
        <v>2950.92</v>
      </c>
      <c r="F46" s="19">
        <f t="shared" si="3"/>
        <v>18.354461310625691</v>
      </c>
      <c r="I46" s="16">
        <v>3</v>
      </c>
      <c r="J46" s="17">
        <v>17711</v>
      </c>
      <c r="K46" s="18">
        <f>SUM(J46/12)</f>
        <v>1475.9166666666667</v>
      </c>
      <c r="L46" s="19">
        <f>SUM(J46/365*7/37)</f>
        <v>9.1800814513143276</v>
      </c>
    </row>
    <row r="47" spans="2:12" s="5" customFormat="1" ht="15" x14ac:dyDescent="0.2">
      <c r="B47" s="16">
        <v>30</v>
      </c>
      <c r="C47" s="282"/>
      <c r="D47" s="17">
        <v>36298</v>
      </c>
      <c r="E47" s="18">
        <v>3024.84</v>
      </c>
      <c r="F47" s="19">
        <f t="shared" si="3"/>
        <v>18.81421695668271</v>
      </c>
      <c r="L47" s="8"/>
    </row>
    <row r="48" spans="2:12" s="5" customFormat="1" ht="15.75" x14ac:dyDescent="0.25">
      <c r="B48" s="12"/>
      <c r="C48" s="14"/>
      <c r="D48" s="20"/>
      <c r="E48" s="14"/>
      <c r="F48" s="21"/>
      <c r="I48" s="27" t="s">
        <v>36</v>
      </c>
      <c r="L48" s="8"/>
    </row>
    <row r="49" spans="2:12" s="5" customFormat="1" ht="15.75" x14ac:dyDescent="0.25">
      <c r="B49" s="12"/>
      <c r="C49" s="13" t="s">
        <v>37</v>
      </c>
      <c r="E49" s="22"/>
      <c r="F49" s="21"/>
      <c r="I49" s="16">
        <v>4</v>
      </c>
      <c r="J49" s="17">
        <v>18333</v>
      </c>
      <c r="K49" s="18">
        <f>SUM(J49/12)</f>
        <v>1527.75</v>
      </c>
      <c r="L49" s="19">
        <f>SUM(J49/365*7/37)</f>
        <v>9.5024805627545366</v>
      </c>
    </row>
    <row r="50" spans="2:12" s="5" customFormat="1" ht="15" x14ac:dyDescent="0.2">
      <c r="B50" s="16">
        <v>30</v>
      </c>
      <c r="C50" s="280" t="s">
        <v>38</v>
      </c>
      <c r="D50" s="17">
        <v>36298</v>
      </c>
      <c r="E50" s="18">
        <v>3024.84</v>
      </c>
      <c r="F50" s="19">
        <f t="shared" ref="F50:F54" si="4">(D50/(365/7))/37</f>
        <v>18.81421695668271</v>
      </c>
    </row>
    <row r="51" spans="2:12" s="5" customFormat="1" ht="15.75" x14ac:dyDescent="0.25">
      <c r="B51" s="16">
        <v>31</v>
      </c>
      <c r="C51" s="281"/>
      <c r="D51" s="17">
        <v>37261</v>
      </c>
      <c r="E51" s="18">
        <v>3105.09</v>
      </c>
      <c r="F51" s="19">
        <f t="shared" si="4"/>
        <v>19.313365420214733</v>
      </c>
      <c r="I51" s="27" t="s">
        <v>39</v>
      </c>
      <c r="L51" s="8"/>
    </row>
    <row r="52" spans="2:12" s="5" customFormat="1" ht="15" x14ac:dyDescent="0.2">
      <c r="B52" s="16">
        <v>32</v>
      </c>
      <c r="C52" s="281"/>
      <c r="D52" s="17">
        <v>38296</v>
      </c>
      <c r="E52" s="18">
        <v>3191.34</v>
      </c>
      <c r="F52" s="19">
        <f t="shared" si="4"/>
        <v>19.849833395038871</v>
      </c>
      <c r="I52" s="16">
        <v>1</v>
      </c>
      <c r="J52" s="17">
        <v>9280</v>
      </c>
      <c r="K52" s="18">
        <f>SUM(J52/12)</f>
        <v>773.33333333333337</v>
      </c>
      <c r="L52" s="19">
        <f>SUM(J52/365*7/37)</f>
        <v>4.8100703443169195</v>
      </c>
    </row>
    <row r="53" spans="2:12" s="5" customFormat="1" ht="15" x14ac:dyDescent="0.2">
      <c r="B53" s="16">
        <v>33</v>
      </c>
      <c r="C53" s="281"/>
      <c r="D53" s="17">
        <v>39493</v>
      </c>
      <c r="E53" s="18">
        <v>3291.09</v>
      </c>
      <c r="F53" s="19">
        <f t="shared" si="4"/>
        <v>20.470270270270269</v>
      </c>
    </row>
    <row r="54" spans="2:12" s="5" customFormat="1" ht="15" x14ac:dyDescent="0.2">
      <c r="B54" s="16">
        <v>34</v>
      </c>
      <c r="C54" s="282"/>
      <c r="D54" s="17">
        <v>40478</v>
      </c>
      <c r="E54" s="18">
        <v>3373.17</v>
      </c>
      <c r="F54" s="19">
        <f t="shared" si="4"/>
        <v>20.980821917808218</v>
      </c>
    </row>
    <row r="55" spans="2:12" s="5" customFormat="1" ht="15" x14ac:dyDescent="0.2">
      <c r="B55" s="25"/>
      <c r="C55" s="14"/>
      <c r="D55" s="25"/>
      <c r="E55" s="14"/>
      <c r="F55" s="21"/>
    </row>
    <row r="56" spans="2:12" s="5" customFormat="1" ht="15.75" x14ac:dyDescent="0.25">
      <c r="B56" s="12"/>
      <c r="C56" s="13" t="s">
        <v>40</v>
      </c>
      <c r="E56" s="14"/>
      <c r="F56" s="21"/>
    </row>
    <row r="57" spans="2:12" s="5" customFormat="1" ht="15" x14ac:dyDescent="0.2">
      <c r="B57" s="16">
        <v>34</v>
      </c>
      <c r="C57" s="280" t="s">
        <v>41</v>
      </c>
      <c r="D57" s="17">
        <v>40478</v>
      </c>
      <c r="E57" s="18">
        <v>3373.17</v>
      </c>
      <c r="F57" s="19">
        <f t="shared" ref="F57:F60" si="5">(D57/(365/7))/37</f>
        <v>20.980821917808218</v>
      </c>
    </row>
    <row r="58" spans="2:12" s="5" customFormat="1" ht="15" x14ac:dyDescent="0.2">
      <c r="B58" s="16">
        <v>35</v>
      </c>
      <c r="C58" s="281"/>
      <c r="D58" s="17">
        <v>41496</v>
      </c>
      <c r="E58" s="18">
        <v>3458</v>
      </c>
      <c r="F58" s="19">
        <f t="shared" si="5"/>
        <v>21.508478341355055</v>
      </c>
    </row>
    <row r="59" spans="2:12" s="5" customFormat="1" ht="15" x14ac:dyDescent="0.2">
      <c r="B59" s="16">
        <v>36</v>
      </c>
      <c r="C59" s="281"/>
      <c r="D59" s="17">
        <v>42503</v>
      </c>
      <c r="E59" s="18">
        <v>3541.92</v>
      </c>
      <c r="F59" s="19">
        <f t="shared" si="5"/>
        <v>22.030433172898928</v>
      </c>
    </row>
    <row r="60" spans="2:12" s="5" customFormat="1" ht="15" x14ac:dyDescent="0.2">
      <c r="B60" s="16">
        <v>37</v>
      </c>
      <c r="C60" s="282"/>
      <c r="D60" s="17">
        <v>43516</v>
      </c>
      <c r="E60" s="18">
        <v>3626.34</v>
      </c>
      <c r="F60" s="19">
        <f t="shared" si="5"/>
        <v>22.555497963717141</v>
      </c>
    </row>
    <row r="61" spans="2:12" s="5" customFormat="1" ht="15" x14ac:dyDescent="0.2">
      <c r="C61" s="8"/>
      <c r="E61" s="8"/>
      <c r="F61" s="8"/>
    </row>
    <row r="62" spans="2:12" s="5" customFormat="1" ht="15.75" x14ac:dyDescent="0.25">
      <c r="B62" s="12"/>
      <c r="C62" s="13" t="s">
        <v>42</v>
      </c>
      <c r="E62" s="14"/>
      <c r="F62" s="21"/>
    </row>
    <row r="63" spans="2:12" s="5" customFormat="1" ht="15" x14ac:dyDescent="0.2">
      <c r="B63" s="16">
        <v>37</v>
      </c>
      <c r="C63" s="280" t="s">
        <v>43</v>
      </c>
      <c r="D63" s="17">
        <v>43516</v>
      </c>
      <c r="E63" s="18">
        <v>3626.34</v>
      </c>
      <c r="F63" s="19">
        <f t="shared" ref="F63:F66" si="6">(D63/(365/7))/37</f>
        <v>22.555497963717141</v>
      </c>
    </row>
    <row r="64" spans="2:12" s="5" customFormat="1" ht="15" x14ac:dyDescent="0.2">
      <c r="B64" s="16">
        <v>38</v>
      </c>
      <c r="C64" s="281"/>
      <c r="D64" s="17">
        <v>44539</v>
      </c>
      <c r="E64" s="18">
        <v>3711.59</v>
      </c>
      <c r="F64" s="19">
        <f t="shared" si="6"/>
        <v>23.085746019992595</v>
      </c>
    </row>
    <row r="65" spans="2:9" s="5" customFormat="1" ht="15" x14ac:dyDescent="0.2">
      <c r="B65" s="16">
        <v>39</v>
      </c>
      <c r="C65" s="281"/>
      <c r="D65" s="17">
        <v>45495</v>
      </c>
      <c r="E65" s="18">
        <v>3791.25</v>
      </c>
      <c r="F65" s="19">
        <f t="shared" si="6"/>
        <v>23.581266197704551</v>
      </c>
    </row>
    <row r="66" spans="2:9" s="5" customFormat="1" ht="15" x14ac:dyDescent="0.2">
      <c r="B66" s="16">
        <v>40</v>
      </c>
      <c r="C66" s="282"/>
      <c r="D66" s="17">
        <v>46549</v>
      </c>
      <c r="E66" s="18">
        <v>3879.09</v>
      </c>
      <c r="F66" s="19">
        <f t="shared" si="6"/>
        <v>24.127582376897443</v>
      </c>
    </row>
    <row r="67" spans="2:9" s="5" customFormat="1" ht="15" x14ac:dyDescent="0.2">
      <c r="C67" s="8"/>
      <c r="E67" s="8"/>
      <c r="F67" s="8"/>
    </row>
    <row r="68" spans="2:9" s="5" customFormat="1" ht="15" x14ac:dyDescent="0.2">
      <c r="B68" s="29" t="s">
        <v>44</v>
      </c>
      <c r="C68" s="18"/>
      <c r="D68" s="30">
        <v>0</v>
      </c>
      <c r="E68" s="18">
        <v>0</v>
      </c>
      <c r="F68" s="19">
        <v>0</v>
      </c>
    </row>
    <row r="69" spans="2:9" s="5" customFormat="1" ht="15" x14ac:dyDescent="0.2"/>
    <row r="70" spans="2:9" s="5" customFormat="1" ht="15.75" x14ac:dyDescent="0.25">
      <c r="B70" s="286" t="s">
        <v>45</v>
      </c>
      <c r="C70" s="286"/>
      <c r="D70" s="286"/>
      <c r="E70" s="14"/>
      <c r="F70" s="21"/>
      <c r="I70" s="27"/>
    </row>
    <row r="71" spans="2:9" s="5" customFormat="1" ht="15" x14ac:dyDescent="0.2">
      <c r="B71" s="12"/>
      <c r="C71" s="132"/>
      <c r="D71" s="23"/>
      <c r="E71" s="14"/>
      <c r="F71" s="21"/>
    </row>
    <row r="72" spans="2:9" s="5" customFormat="1" ht="15" x14ac:dyDescent="0.2">
      <c r="B72" s="12"/>
      <c r="C72" s="132"/>
      <c r="D72" s="23"/>
      <c r="E72" s="14"/>
      <c r="F72" s="21"/>
    </row>
    <row r="73" spans="2:9" s="5" customFormat="1" ht="15" x14ac:dyDescent="0.2">
      <c r="C73" s="8"/>
      <c r="E73" s="8"/>
      <c r="F73" s="8"/>
    </row>
    <row r="74" spans="2:9" s="5" customFormat="1" ht="15" x14ac:dyDescent="0.2">
      <c r="B74" s="124"/>
      <c r="C74" s="14"/>
      <c r="D74" s="23"/>
      <c r="E74" s="14"/>
      <c r="F74" s="21"/>
    </row>
    <row r="75" spans="2:9" s="5" customFormat="1" ht="15" x14ac:dyDescent="0.2">
      <c r="D75" s="8"/>
      <c r="E75" s="8"/>
      <c r="F75" s="9"/>
    </row>
    <row r="76" spans="2:9" s="5" customFormat="1" ht="15" x14ac:dyDescent="0.2">
      <c r="D76" s="8"/>
      <c r="E76" s="8"/>
      <c r="F76" s="9"/>
    </row>
    <row r="77" spans="2:9" s="5" customFormat="1" ht="15" x14ac:dyDescent="0.2">
      <c r="D77" s="8"/>
      <c r="E77" s="8"/>
      <c r="F77" s="9"/>
    </row>
    <row r="78" spans="2:9" s="5" customFormat="1" ht="15.75" x14ac:dyDescent="0.25">
      <c r="B78" s="7" t="s">
        <v>46</v>
      </c>
      <c r="F78" s="9"/>
    </row>
    <row r="79" spans="2:9" s="5" customFormat="1" ht="15" x14ac:dyDescent="0.2">
      <c r="F79" s="9"/>
    </row>
    <row r="80" spans="2:9" s="5" customFormat="1" ht="15.75" x14ac:dyDescent="0.25">
      <c r="C80" s="24" t="s">
        <v>47</v>
      </c>
      <c r="F80" s="9"/>
      <c r="I80" s="24" t="s">
        <v>48</v>
      </c>
    </row>
    <row r="81" spans="2:13" s="5" customFormat="1" ht="15.75" x14ac:dyDescent="0.2">
      <c r="E81" s="31" t="s">
        <v>49</v>
      </c>
      <c r="F81" s="9"/>
      <c r="J81" s="32"/>
    </row>
    <row r="82" spans="2:13" s="5" customFormat="1" ht="15" x14ac:dyDescent="0.2">
      <c r="B82" s="151">
        <v>2</v>
      </c>
      <c r="C82" s="150">
        <v>28866</v>
      </c>
      <c r="D82" s="152">
        <f t="shared" ref="D82:D86" si="7">SUM(C82/12)</f>
        <v>2405.5</v>
      </c>
      <c r="E82" s="130">
        <f>C82/193</f>
        <v>149.56476683937825</v>
      </c>
      <c r="F82" s="9"/>
      <c r="I82" s="153">
        <v>1</v>
      </c>
      <c r="J82" s="150">
        <v>45081</v>
      </c>
      <c r="K82" s="109"/>
      <c r="L82" s="110"/>
      <c r="M82" s="111"/>
    </row>
    <row r="83" spans="2:13" s="5" customFormat="1" ht="15" x14ac:dyDescent="0.2">
      <c r="B83" s="151">
        <v>3</v>
      </c>
      <c r="C83" s="150">
        <v>31184</v>
      </c>
      <c r="D83" s="152">
        <f t="shared" si="7"/>
        <v>2598.6666666666665</v>
      </c>
      <c r="E83" s="130">
        <f>C83/193</f>
        <v>161.57512953367876</v>
      </c>
      <c r="F83" s="9"/>
      <c r="I83" s="153">
        <v>2</v>
      </c>
      <c r="J83" s="150">
        <v>46208</v>
      </c>
      <c r="K83" s="109"/>
      <c r="L83" s="110"/>
      <c r="M83" s="111"/>
    </row>
    <row r="84" spans="2:13" s="5" customFormat="1" ht="15" x14ac:dyDescent="0.2">
      <c r="B84" s="151">
        <v>4</v>
      </c>
      <c r="C84" s="150">
        <v>33587</v>
      </c>
      <c r="D84" s="152">
        <f t="shared" si="7"/>
        <v>2798.9166666666665</v>
      </c>
      <c r="E84" s="130">
        <f>C84/193</f>
        <v>174.02590673575131</v>
      </c>
      <c r="F84" s="9"/>
      <c r="I84" s="153">
        <v>3</v>
      </c>
      <c r="J84" s="150">
        <v>47362</v>
      </c>
      <c r="K84" s="109"/>
      <c r="L84" s="110"/>
      <c r="M84" s="111"/>
    </row>
    <row r="85" spans="2:13" s="5" customFormat="1" ht="15" x14ac:dyDescent="0.2">
      <c r="B85" s="151">
        <v>5</v>
      </c>
      <c r="C85" s="150">
        <v>36232</v>
      </c>
      <c r="D85" s="152">
        <f t="shared" si="7"/>
        <v>3019.3333333333335</v>
      </c>
      <c r="E85" s="130">
        <f>C85/193</f>
        <v>187.73056994818654</v>
      </c>
      <c r="F85" s="9"/>
      <c r="I85" s="153">
        <v>4</v>
      </c>
      <c r="J85" s="150">
        <v>48542</v>
      </c>
      <c r="K85" s="109"/>
      <c r="L85" s="110"/>
      <c r="M85" s="111"/>
    </row>
    <row r="86" spans="2:13" s="5" customFormat="1" ht="15" x14ac:dyDescent="0.2">
      <c r="B86" s="185">
        <v>6</v>
      </c>
      <c r="C86" s="186">
        <v>39873</v>
      </c>
      <c r="D86" s="187">
        <f t="shared" si="7"/>
        <v>3322.75</v>
      </c>
      <c r="E86" s="130">
        <f>C86/193</f>
        <v>206.59585492227978</v>
      </c>
      <c r="F86" s="9"/>
      <c r="I86" s="153">
        <v>5</v>
      </c>
      <c r="J86" s="150">
        <v>49750</v>
      </c>
      <c r="K86" s="109"/>
      <c r="L86" s="110"/>
      <c r="M86" s="111"/>
    </row>
    <row r="87" spans="2:13" s="5" customFormat="1" ht="15" x14ac:dyDescent="0.2">
      <c r="E87" s="8"/>
      <c r="F87" s="184"/>
      <c r="I87" s="153">
        <v>6</v>
      </c>
      <c r="J87" s="150">
        <v>51000</v>
      </c>
      <c r="K87" s="109"/>
      <c r="L87" s="110"/>
      <c r="M87" s="111"/>
    </row>
    <row r="88" spans="2:13" s="5" customFormat="1" ht="15" x14ac:dyDescent="0.2">
      <c r="E88" s="8"/>
      <c r="F88" s="9"/>
      <c r="I88" s="153">
        <v>7</v>
      </c>
      <c r="J88" s="150">
        <v>52371</v>
      </c>
      <c r="K88" s="109"/>
      <c r="L88" s="110"/>
      <c r="M88" s="111"/>
    </row>
    <row r="89" spans="2:13" s="5" customFormat="1" ht="15.75" x14ac:dyDescent="0.25">
      <c r="C89" s="24" t="s">
        <v>50</v>
      </c>
      <c r="E89" s="8"/>
      <c r="F89" s="9"/>
      <c r="I89" s="153">
        <v>8</v>
      </c>
      <c r="J89" s="150">
        <v>53580</v>
      </c>
      <c r="K89" s="109"/>
      <c r="L89" s="110"/>
      <c r="M89" s="111"/>
    </row>
    <row r="90" spans="2:13" s="5" customFormat="1" ht="15" x14ac:dyDescent="0.2">
      <c r="C90" s="106"/>
      <c r="E90" s="31" t="str">
        <f>E81</f>
        <v>Daily Rate (193rds)</v>
      </c>
      <c r="F90" s="9"/>
      <c r="I90" s="153">
        <v>9</v>
      </c>
      <c r="J90" s="150">
        <v>54917</v>
      </c>
      <c r="K90" s="109"/>
      <c r="L90" s="110"/>
      <c r="M90" s="111"/>
    </row>
    <row r="91" spans="2:13" s="5" customFormat="1" ht="15" x14ac:dyDescent="0.2">
      <c r="B91" s="104">
        <v>1</v>
      </c>
      <c r="C91" s="150">
        <v>41337</v>
      </c>
      <c r="D91" s="96">
        <f>SUM(C91/12)</f>
        <v>3444.75</v>
      </c>
      <c r="E91" s="130">
        <f t="shared" ref="E91:E93" si="8">C91/193</f>
        <v>214.18134715025906</v>
      </c>
      <c r="F91" s="9"/>
      <c r="I91" s="153">
        <v>10</v>
      </c>
      <c r="J91" s="150">
        <v>56328</v>
      </c>
      <c r="K91" s="109"/>
      <c r="L91" s="110"/>
      <c r="M91" s="111"/>
    </row>
    <row r="92" spans="2:13" s="5" customFormat="1" ht="15" x14ac:dyDescent="0.2">
      <c r="B92" s="104">
        <v>2</v>
      </c>
      <c r="C92" s="150">
        <v>42869</v>
      </c>
      <c r="D92" s="96">
        <f>SUM(C92/12)</f>
        <v>3572.4166666666665</v>
      </c>
      <c r="E92" s="130">
        <f t="shared" si="8"/>
        <v>222.11917098445596</v>
      </c>
      <c r="F92" s="9"/>
      <c r="I92" s="153">
        <v>11</v>
      </c>
      <c r="J92" s="150">
        <v>57790</v>
      </c>
      <c r="K92" s="109"/>
      <c r="L92" s="110"/>
      <c r="M92" s="111"/>
    </row>
    <row r="93" spans="2:13" s="5" customFormat="1" ht="15" x14ac:dyDescent="0.2">
      <c r="B93" s="104">
        <v>3</v>
      </c>
      <c r="C93" s="150">
        <v>44450</v>
      </c>
      <c r="D93" s="96">
        <f>SUM(C93/12)</f>
        <v>3704.1666666666665</v>
      </c>
      <c r="E93" s="130">
        <f t="shared" si="8"/>
        <v>230.31088082901553</v>
      </c>
      <c r="F93" s="9"/>
      <c r="I93" s="153">
        <v>12</v>
      </c>
      <c r="J93" s="150">
        <v>59122</v>
      </c>
      <c r="K93" s="109"/>
      <c r="L93" s="110"/>
      <c r="M93" s="111"/>
    </row>
    <row r="94" spans="2:13" s="5" customFormat="1" ht="15" x14ac:dyDescent="0.2">
      <c r="E94" s="8"/>
      <c r="F94" s="9"/>
      <c r="I94" s="153">
        <v>13</v>
      </c>
      <c r="J94" s="150">
        <v>60600</v>
      </c>
      <c r="K94" s="109"/>
      <c r="L94" s="110"/>
      <c r="M94" s="111"/>
    </row>
    <row r="95" spans="2:13" s="5" customFormat="1" ht="15.75" x14ac:dyDescent="0.25">
      <c r="C95" s="24" t="s">
        <v>51</v>
      </c>
      <c r="E95" s="8"/>
      <c r="F95" s="9"/>
      <c r="I95" s="153">
        <v>14</v>
      </c>
      <c r="J95" s="150">
        <v>62111</v>
      </c>
      <c r="K95" s="109"/>
      <c r="L95" s="110"/>
      <c r="M95" s="111"/>
    </row>
    <row r="96" spans="2:13" s="5" customFormat="1" ht="15" x14ac:dyDescent="0.2">
      <c r="E96" s="31" t="str">
        <f>E81</f>
        <v>Daily Rate (193rds)</v>
      </c>
      <c r="F96" s="9"/>
      <c r="I96" s="153">
        <v>15</v>
      </c>
      <c r="J96" s="150">
        <v>63655</v>
      </c>
      <c r="K96" s="109"/>
      <c r="L96" s="110"/>
      <c r="M96" s="111"/>
    </row>
    <row r="97" spans="2:18" s="5" customFormat="1" ht="15" x14ac:dyDescent="0.2">
      <c r="B97" s="104">
        <v>1</v>
      </c>
      <c r="C97" s="150">
        <v>19412</v>
      </c>
      <c r="D97" s="96">
        <f t="shared" ref="D97:D102" si="9">SUM(C97/12)</f>
        <v>1617.6666666666667</v>
      </c>
      <c r="E97" s="130">
        <f t="shared" ref="E97:E102" si="10">C97/193</f>
        <v>100.58031088082902</v>
      </c>
      <c r="F97" s="9"/>
      <c r="I97" s="153">
        <v>16</v>
      </c>
      <c r="J97" s="150">
        <v>65349</v>
      </c>
      <c r="K97" s="109"/>
      <c r="L97" s="110"/>
      <c r="M97" s="111"/>
    </row>
    <row r="98" spans="2:18" s="5" customFormat="1" ht="15" x14ac:dyDescent="0.2">
      <c r="B98" s="104">
        <v>2</v>
      </c>
      <c r="C98" s="150">
        <v>21669</v>
      </c>
      <c r="D98" s="96">
        <f t="shared" si="9"/>
        <v>1805.75</v>
      </c>
      <c r="E98" s="130">
        <f t="shared" si="10"/>
        <v>112.27461139896373</v>
      </c>
      <c r="F98" s="9"/>
      <c r="I98" s="153">
        <v>17</v>
      </c>
      <c r="J98" s="150">
        <v>66848</v>
      </c>
      <c r="K98" s="109"/>
      <c r="L98" s="110"/>
      <c r="M98" s="111"/>
    </row>
    <row r="99" spans="2:18" s="5" customFormat="1" ht="15.75" x14ac:dyDescent="0.2">
      <c r="B99" s="104">
        <v>3</v>
      </c>
      <c r="C99" s="150">
        <v>23926</v>
      </c>
      <c r="D99" s="107">
        <f t="shared" si="9"/>
        <v>1993.8333333333333</v>
      </c>
      <c r="E99" s="130">
        <f t="shared" si="10"/>
        <v>123.96891191709845</v>
      </c>
      <c r="F99" s="9"/>
      <c r="I99" s="154" t="s">
        <v>52</v>
      </c>
      <c r="J99" s="150">
        <v>67851</v>
      </c>
      <c r="K99" s="112"/>
      <c r="L99" s="110"/>
      <c r="M99" s="111"/>
    </row>
    <row r="100" spans="2:18" s="5" customFormat="1" ht="15" x14ac:dyDescent="0.2">
      <c r="B100" s="104">
        <v>4</v>
      </c>
      <c r="C100" s="150">
        <v>26183</v>
      </c>
      <c r="D100" s="96">
        <f t="shared" si="9"/>
        <v>2181.9166666666665</v>
      </c>
      <c r="E100" s="130">
        <f t="shared" si="10"/>
        <v>135.66321243523316</v>
      </c>
      <c r="F100" s="9"/>
      <c r="I100" s="153">
        <v>18</v>
      </c>
      <c r="J100" s="150">
        <v>68529</v>
      </c>
      <c r="K100" s="109"/>
      <c r="L100" s="110"/>
      <c r="M100" s="111"/>
    </row>
    <row r="101" spans="2:18" s="5" customFormat="1" ht="15" x14ac:dyDescent="0.2">
      <c r="B101" s="104">
        <v>5</v>
      </c>
      <c r="C101" s="150">
        <v>28443</v>
      </c>
      <c r="D101" s="96">
        <f t="shared" si="9"/>
        <v>2370.25</v>
      </c>
      <c r="E101" s="130">
        <f t="shared" si="10"/>
        <v>147.37305699481865</v>
      </c>
      <c r="F101" s="9"/>
      <c r="I101" s="153">
        <v>19</v>
      </c>
      <c r="J101" s="150">
        <v>70230</v>
      </c>
      <c r="K101" s="109"/>
      <c r="L101" s="110"/>
      <c r="M101" s="111"/>
    </row>
    <row r="102" spans="2:18" s="5" customFormat="1" ht="15" x14ac:dyDescent="0.2">
      <c r="B102" s="104">
        <v>6</v>
      </c>
      <c r="C102" s="150">
        <v>30700</v>
      </c>
      <c r="D102" s="96">
        <f t="shared" si="9"/>
        <v>2558.3333333333335</v>
      </c>
      <c r="E102" s="130">
        <f t="shared" si="10"/>
        <v>159.06735751295338</v>
      </c>
      <c r="F102" s="9"/>
      <c r="I102" s="153">
        <v>20</v>
      </c>
      <c r="J102" s="150">
        <v>71970</v>
      </c>
      <c r="K102" s="109"/>
      <c r="L102" s="110"/>
      <c r="M102" s="111"/>
    </row>
    <row r="103" spans="2:18" s="5" customFormat="1" ht="15.75" x14ac:dyDescent="0.2">
      <c r="C103" s="105"/>
      <c r="D103" s="8"/>
      <c r="E103" s="8"/>
      <c r="F103" s="9"/>
      <c r="I103" s="154" t="s">
        <v>53</v>
      </c>
      <c r="J103" s="150">
        <v>73022</v>
      </c>
      <c r="K103" s="109"/>
      <c r="L103" s="110"/>
      <c r="M103" s="111"/>
    </row>
    <row r="104" spans="2:18" s="5" customFormat="1" ht="15" x14ac:dyDescent="0.2">
      <c r="D104" s="8"/>
      <c r="E104" s="8"/>
      <c r="F104" s="9"/>
      <c r="I104" s="153">
        <v>21</v>
      </c>
      <c r="J104" s="150">
        <v>73752</v>
      </c>
      <c r="K104" s="113"/>
      <c r="L104" s="110"/>
      <c r="M104" s="111"/>
    </row>
    <row r="105" spans="2:18" s="5" customFormat="1" ht="15.75" x14ac:dyDescent="0.25">
      <c r="B105" s="24" t="s">
        <v>54</v>
      </c>
      <c r="D105" s="8"/>
      <c r="E105" s="8"/>
      <c r="F105" s="9"/>
      <c r="I105" s="153">
        <v>22</v>
      </c>
      <c r="J105" s="150">
        <v>75583</v>
      </c>
      <c r="K105" s="109"/>
      <c r="L105" s="110"/>
      <c r="M105" s="111"/>
    </row>
    <row r="106" spans="2:18" s="5" customFormat="1" ht="15" x14ac:dyDescent="0.2">
      <c r="B106" s="106"/>
      <c r="D106" s="8"/>
      <c r="E106" s="8"/>
      <c r="F106" s="9"/>
      <c r="I106" s="153">
        <v>23</v>
      </c>
      <c r="J106" s="150">
        <v>77454</v>
      </c>
      <c r="K106" s="109"/>
      <c r="L106" s="110"/>
      <c r="M106" s="111"/>
    </row>
    <row r="107" spans="2:18" s="5" customFormat="1" ht="15.75" x14ac:dyDescent="0.2">
      <c r="B107" s="34"/>
      <c r="C107" s="35" t="s">
        <v>55</v>
      </c>
      <c r="D107" s="35" t="s">
        <v>56</v>
      </c>
      <c r="I107" s="154" t="s">
        <v>57</v>
      </c>
      <c r="J107" s="150">
        <v>78590</v>
      </c>
      <c r="K107" s="109"/>
      <c r="L107" s="110"/>
      <c r="M107" s="111"/>
    </row>
    <row r="108" spans="2:18" s="5" customFormat="1" ht="15" x14ac:dyDescent="0.2">
      <c r="B108" s="33" t="s">
        <v>58</v>
      </c>
      <c r="C108" s="36">
        <f>J87</f>
        <v>51000</v>
      </c>
      <c r="D108" s="36">
        <f>J99</f>
        <v>67851</v>
      </c>
      <c r="I108" s="153">
        <v>24</v>
      </c>
      <c r="J108" s="150">
        <v>79376</v>
      </c>
      <c r="K108" s="113"/>
      <c r="L108" s="110"/>
      <c r="M108" s="111"/>
    </row>
    <row r="109" spans="2:18" s="5" customFormat="1" ht="15" customHeight="1" x14ac:dyDescent="0.2">
      <c r="B109" s="33" t="s">
        <v>59</v>
      </c>
      <c r="C109" s="36">
        <f>J89</f>
        <v>53580</v>
      </c>
      <c r="D109" s="36">
        <f>J103</f>
        <v>73022</v>
      </c>
      <c r="I109" s="153">
        <v>25</v>
      </c>
      <c r="J109" s="150">
        <v>81348</v>
      </c>
      <c r="K109" s="109"/>
      <c r="L109" s="110"/>
      <c r="M109" s="111"/>
    </row>
    <row r="110" spans="2:18" s="5" customFormat="1" ht="15" customHeight="1" x14ac:dyDescent="0.2">
      <c r="B110" s="33" t="s">
        <v>60</v>
      </c>
      <c r="C110" s="36">
        <f>J92</f>
        <v>57790</v>
      </c>
      <c r="D110" s="36">
        <f>J107</f>
        <v>78590</v>
      </c>
      <c r="I110" s="153">
        <v>26</v>
      </c>
      <c r="J110" s="150">
        <v>83361</v>
      </c>
      <c r="K110" s="109"/>
      <c r="L110" s="110"/>
      <c r="M110" s="111"/>
      <c r="P110" s="114"/>
      <c r="Q110" s="86"/>
      <c r="R110" s="115"/>
    </row>
    <row r="111" spans="2:18" s="5" customFormat="1" ht="15" customHeight="1" x14ac:dyDescent="0.2">
      <c r="B111" s="33" t="s">
        <v>61</v>
      </c>
      <c r="C111" s="36">
        <f>J95</f>
        <v>62111</v>
      </c>
      <c r="D111" s="36">
        <f>J111</f>
        <v>84581</v>
      </c>
      <c r="I111" s="154" t="s">
        <v>62</v>
      </c>
      <c r="J111" s="150">
        <v>84581</v>
      </c>
      <c r="K111" s="113"/>
      <c r="L111" s="110"/>
      <c r="M111" s="111"/>
    </row>
    <row r="112" spans="2:18" s="5" customFormat="1" ht="15" customHeight="1" x14ac:dyDescent="0.2">
      <c r="B112" s="33" t="s">
        <v>63</v>
      </c>
      <c r="C112" s="36">
        <f>J100</f>
        <v>68529</v>
      </c>
      <c r="D112" s="36">
        <f>J116</f>
        <v>93284</v>
      </c>
      <c r="I112" s="153">
        <v>27</v>
      </c>
      <c r="J112" s="150">
        <v>85426</v>
      </c>
      <c r="K112" s="113"/>
      <c r="L112" s="110"/>
      <c r="M112" s="111"/>
    </row>
    <row r="113" spans="2:18" s="5" customFormat="1" ht="15" customHeight="1" x14ac:dyDescent="0.2">
      <c r="B113" s="33" t="s">
        <v>64</v>
      </c>
      <c r="C113" s="36">
        <f>J104</f>
        <v>73752</v>
      </c>
      <c r="D113" s="36">
        <f>J121</f>
        <v>102896</v>
      </c>
      <c r="I113" s="153">
        <v>28</v>
      </c>
      <c r="J113" s="150">
        <v>87545</v>
      </c>
      <c r="K113" s="109"/>
      <c r="L113" s="110"/>
      <c r="M113" s="111"/>
    </row>
    <row r="114" spans="2:18" s="5" customFormat="1" ht="15" customHeight="1" x14ac:dyDescent="0.2">
      <c r="B114" s="33" t="s">
        <v>65</v>
      </c>
      <c r="C114" s="36">
        <f>J108</f>
        <v>79376</v>
      </c>
      <c r="D114" s="36">
        <f>J126</f>
        <v>113437</v>
      </c>
      <c r="I114" s="153">
        <v>29</v>
      </c>
      <c r="J114" s="150">
        <v>89713</v>
      </c>
      <c r="K114" s="109"/>
      <c r="L114" s="110"/>
      <c r="M114" s="111"/>
    </row>
    <row r="115" spans="2:18" s="5" customFormat="1" ht="15" customHeight="1" x14ac:dyDescent="0.2">
      <c r="B115" s="33" t="s">
        <v>66</v>
      </c>
      <c r="C115" s="36">
        <f>J113</f>
        <v>87545</v>
      </c>
      <c r="D115" s="36">
        <f>J131</f>
        <v>125210</v>
      </c>
      <c r="I115" s="153">
        <v>30</v>
      </c>
      <c r="J115" s="150">
        <v>91946</v>
      </c>
      <c r="K115" s="109"/>
      <c r="L115" s="110"/>
      <c r="M115" s="111"/>
    </row>
    <row r="116" spans="2:18" s="5" customFormat="1" ht="15" customHeight="1" x14ac:dyDescent="0.2">
      <c r="I116" s="154" t="s">
        <v>67</v>
      </c>
      <c r="J116" s="150">
        <v>93284</v>
      </c>
      <c r="K116" s="109"/>
      <c r="L116" s="110"/>
      <c r="M116" s="111"/>
    </row>
    <row r="117" spans="2:18" s="5" customFormat="1" ht="15" x14ac:dyDescent="0.2">
      <c r="D117" s="8"/>
      <c r="E117" s="8"/>
      <c r="F117" s="9"/>
      <c r="I117" s="153">
        <v>31</v>
      </c>
      <c r="J117" s="150">
        <v>94218</v>
      </c>
      <c r="K117" s="113"/>
      <c r="L117" s="110"/>
      <c r="M117" s="111"/>
      <c r="O117" s="114"/>
      <c r="P117" s="114"/>
      <c r="Q117" s="115"/>
      <c r="R117" s="115"/>
    </row>
    <row r="118" spans="2:18" s="5" customFormat="1" ht="15" x14ac:dyDescent="0.2">
      <c r="B118" s="37" t="s">
        <v>68</v>
      </c>
      <c r="I118" s="153">
        <v>32</v>
      </c>
      <c r="J118" s="150">
        <v>96559</v>
      </c>
      <c r="K118" s="109"/>
      <c r="L118" s="110"/>
      <c r="M118" s="111"/>
    </row>
    <row r="119" spans="2:18" s="5" customFormat="1" ht="15" x14ac:dyDescent="0.2">
      <c r="B119" s="37" t="s">
        <v>69</v>
      </c>
      <c r="I119" s="153">
        <v>33</v>
      </c>
      <c r="J119" s="150">
        <v>98957</v>
      </c>
      <c r="K119" s="109"/>
      <c r="L119" s="110"/>
      <c r="M119" s="111"/>
    </row>
    <row r="120" spans="2:18" s="5" customFormat="1" ht="15" x14ac:dyDescent="0.2">
      <c r="B120" s="38" t="s">
        <v>70</v>
      </c>
      <c r="I120" s="153">
        <v>34</v>
      </c>
      <c r="J120" s="150">
        <v>101404</v>
      </c>
      <c r="K120" s="109"/>
      <c r="L120" s="110"/>
      <c r="M120" s="111"/>
    </row>
    <row r="121" spans="2:18" s="5" customFormat="1" ht="15.75" x14ac:dyDescent="0.2">
      <c r="B121" s="5" t="s">
        <v>71</v>
      </c>
      <c r="I121" s="154" t="s">
        <v>72</v>
      </c>
      <c r="J121" s="150">
        <v>102896</v>
      </c>
      <c r="K121" s="109"/>
      <c r="L121" s="110"/>
      <c r="M121" s="111"/>
    </row>
    <row r="122" spans="2:18" s="5" customFormat="1" ht="15" x14ac:dyDescent="0.2">
      <c r="B122" s="5" t="s">
        <v>73</v>
      </c>
      <c r="I122" s="153">
        <v>35</v>
      </c>
      <c r="J122" s="150">
        <v>103925</v>
      </c>
      <c r="K122" s="113"/>
      <c r="L122" s="110"/>
      <c r="M122" s="111"/>
    </row>
    <row r="123" spans="2:18" s="5" customFormat="1" ht="15" x14ac:dyDescent="0.2">
      <c r="B123" s="5" t="s">
        <v>74</v>
      </c>
      <c r="I123" s="153">
        <v>36</v>
      </c>
      <c r="J123" s="150">
        <v>106497</v>
      </c>
      <c r="K123" s="109"/>
      <c r="L123" s="110"/>
      <c r="M123" s="111"/>
    </row>
    <row r="124" spans="2:18" s="5" customFormat="1" ht="15" x14ac:dyDescent="0.2">
      <c r="I124" s="153">
        <v>37</v>
      </c>
      <c r="J124" s="150">
        <v>109144</v>
      </c>
      <c r="K124" s="109"/>
      <c r="L124" s="110"/>
      <c r="M124" s="111"/>
      <c r="P124" s="114"/>
      <c r="Q124" s="115"/>
      <c r="R124" s="115"/>
    </row>
    <row r="125" spans="2:18" s="5" customFormat="1" ht="15" x14ac:dyDescent="0.2">
      <c r="B125" s="5" t="s">
        <v>75</v>
      </c>
      <c r="I125" s="153">
        <v>38</v>
      </c>
      <c r="J125" s="150">
        <v>111846</v>
      </c>
      <c r="K125" s="109"/>
      <c r="L125" s="110"/>
      <c r="M125" s="111"/>
    </row>
    <row r="126" spans="2:18" s="5" customFormat="1" ht="15.75" x14ac:dyDescent="0.2">
      <c r="B126" s="5" t="s">
        <v>76</v>
      </c>
      <c r="I126" s="154" t="s">
        <v>77</v>
      </c>
      <c r="J126" s="150">
        <v>113437</v>
      </c>
      <c r="K126" s="112"/>
      <c r="L126" s="110"/>
      <c r="M126" s="111"/>
    </row>
    <row r="127" spans="2:18" s="5" customFormat="1" ht="15" x14ac:dyDescent="0.2">
      <c r="G127" s="8"/>
      <c r="I127" s="153">
        <v>39</v>
      </c>
      <c r="J127" s="150">
        <v>114572</v>
      </c>
      <c r="K127" s="109"/>
      <c r="L127" s="110"/>
      <c r="M127" s="111"/>
    </row>
    <row r="128" spans="2:18" s="5" customFormat="1" ht="15" x14ac:dyDescent="0.2">
      <c r="G128" s="39"/>
      <c r="I128" s="153">
        <v>40</v>
      </c>
      <c r="J128" s="150">
        <v>117430</v>
      </c>
      <c r="K128" s="109"/>
      <c r="L128" s="110"/>
      <c r="M128" s="111"/>
    </row>
    <row r="129" spans="2:18" s="5" customFormat="1" ht="15.75" x14ac:dyDescent="0.25">
      <c r="B129" s="24" t="s">
        <v>78</v>
      </c>
      <c r="D129" s="8"/>
      <c r="E129" s="8"/>
      <c r="F129" s="9"/>
      <c r="I129" s="153">
        <v>41</v>
      </c>
      <c r="J129" s="150">
        <v>120364</v>
      </c>
      <c r="K129" s="109"/>
      <c r="L129" s="110"/>
      <c r="M129" s="111"/>
    </row>
    <row r="130" spans="2:18" s="5" customFormat="1" ht="15" x14ac:dyDescent="0.2">
      <c r="D130" s="9"/>
      <c r="E130" s="8"/>
      <c r="F130" s="9"/>
      <c r="I130" s="153">
        <v>42</v>
      </c>
      <c r="J130" s="150">
        <v>123379</v>
      </c>
      <c r="K130" s="109"/>
      <c r="L130" s="110"/>
      <c r="M130" s="111"/>
    </row>
    <row r="131" spans="2:18" s="5" customFormat="1" ht="15.75" x14ac:dyDescent="0.25">
      <c r="B131" s="285" t="s">
        <v>79</v>
      </c>
      <c r="C131" s="284"/>
      <c r="D131" s="285" t="s">
        <v>80</v>
      </c>
      <c r="E131" s="284"/>
      <c r="F131" s="283" t="s">
        <v>81</v>
      </c>
      <c r="G131" s="284"/>
      <c r="I131" s="153">
        <v>43</v>
      </c>
      <c r="J131" s="150">
        <v>125210</v>
      </c>
      <c r="K131" s="109"/>
      <c r="L131" s="110"/>
      <c r="M131" s="111"/>
      <c r="P131" s="114"/>
      <c r="Q131" s="115"/>
      <c r="R131" s="115"/>
    </row>
    <row r="132" spans="2:18" s="5" customFormat="1" ht="15" x14ac:dyDescent="0.2">
      <c r="B132" s="40">
        <v>1</v>
      </c>
      <c r="C132" s="123">
        <v>45303</v>
      </c>
      <c r="D132" s="40">
        <v>2</v>
      </c>
      <c r="E132" s="123">
        <v>46438</v>
      </c>
      <c r="F132" s="41">
        <v>3</v>
      </c>
      <c r="G132" s="123">
        <v>47597</v>
      </c>
    </row>
    <row r="133" spans="2:18" s="5" customFormat="1" ht="15" x14ac:dyDescent="0.2">
      <c r="B133" s="41">
        <v>2</v>
      </c>
      <c r="C133" s="123">
        <v>46438</v>
      </c>
      <c r="D133" s="41">
        <v>3</v>
      </c>
      <c r="E133" s="123">
        <v>47597</v>
      </c>
      <c r="F133" s="41">
        <v>4</v>
      </c>
      <c r="G133" s="123">
        <v>48781</v>
      </c>
    </row>
    <row r="134" spans="2:18" s="5" customFormat="1" ht="15" x14ac:dyDescent="0.2">
      <c r="B134" s="41">
        <v>3</v>
      </c>
      <c r="C134" s="123">
        <v>47597</v>
      </c>
      <c r="D134" s="41">
        <v>4</v>
      </c>
      <c r="E134" s="123">
        <v>48781</v>
      </c>
      <c r="F134" s="41">
        <v>5</v>
      </c>
      <c r="G134" s="123">
        <v>49996</v>
      </c>
    </row>
    <row r="135" spans="2:18" s="5" customFormat="1" ht="15" x14ac:dyDescent="0.2">
      <c r="B135" s="41">
        <v>4</v>
      </c>
      <c r="C135" s="123">
        <v>48781</v>
      </c>
      <c r="D135" s="41">
        <v>5</v>
      </c>
      <c r="E135" s="123">
        <v>49996</v>
      </c>
      <c r="F135" s="41">
        <v>6</v>
      </c>
      <c r="G135" s="123">
        <v>51250</v>
      </c>
    </row>
    <row r="136" spans="2:18" s="5" customFormat="1" ht="15" x14ac:dyDescent="0.2">
      <c r="B136" s="41">
        <v>5</v>
      </c>
      <c r="C136" s="123">
        <v>49996</v>
      </c>
      <c r="D136" s="41">
        <v>6</v>
      </c>
      <c r="E136" s="123">
        <v>51250</v>
      </c>
      <c r="F136" s="41">
        <v>7</v>
      </c>
      <c r="G136" s="123">
        <v>52631</v>
      </c>
    </row>
    <row r="137" spans="2:18" s="5" customFormat="1" ht="15.75" x14ac:dyDescent="0.25">
      <c r="B137" s="287" t="s">
        <v>82</v>
      </c>
      <c r="C137" s="288"/>
      <c r="D137" s="287" t="s">
        <v>83</v>
      </c>
      <c r="E137" s="288"/>
      <c r="F137" s="283" t="s">
        <v>84</v>
      </c>
      <c r="G137" s="284"/>
    </row>
    <row r="138" spans="2:18" s="5" customFormat="1" ht="15" x14ac:dyDescent="0.2">
      <c r="B138" s="41">
        <v>4</v>
      </c>
      <c r="C138" s="123">
        <v>48781</v>
      </c>
      <c r="D138" s="41">
        <v>5</v>
      </c>
      <c r="E138" s="123">
        <v>49996</v>
      </c>
      <c r="F138" s="41">
        <v>6</v>
      </c>
      <c r="G138" s="123">
        <v>51250</v>
      </c>
      <c r="O138" s="114"/>
      <c r="P138" s="114"/>
      <c r="Q138" s="114"/>
      <c r="R138" s="114"/>
    </row>
    <row r="139" spans="2:18" s="5" customFormat="1" ht="15" x14ac:dyDescent="0.2">
      <c r="B139" s="41">
        <v>5</v>
      </c>
      <c r="C139" s="123">
        <v>49996</v>
      </c>
      <c r="D139" s="41">
        <v>6</v>
      </c>
      <c r="E139" s="123">
        <v>51250</v>
      </c>
      <c r="F139" s="41">
        <v>7</v>
      </c>
      <c r="G139" s="123">
        <v>52631</v>
      </c>
    </row>
    <row r="140" spans="2:18" s="5" customFormat="1" ht="15" x14ac:dyDescent="0.2">
      <c r="B140" s="41">
        <v>6</v>
      </c>
      <c r="C140" s="123">
        <v>51250</v>
      </c>
      <c r="D140" s="41">
        <v>7</v>
      </c>
      <c r="E140" s="123">
        <v>52631</v>
      </c>
      <c r="F140" s="41">
        <v>8</v>
      </c>
      <c r="G140" s="123">
        <v>53843</v>
      </c>
    </row>
    <row r="141" spans="2:18" s="5" customFormat="1" ht="15" x14ac:dyDescent="0.2">
      <c r="B141" s="41">
        <v>7</v>
      </c>
      <c r="C141" s="123">
        <v>52631</v>
      </c>
      <c r="D141" s="41">
        <v>8</v>
      </c>
      <c r="E141" s="123">
        <v>53843</v>
      </c>
      <c r="F141" s="41">
        <v>9</v>
      </c>
      <c r="G141" s="123">
        <v>55188</v>
      </c>
    </row>
    <row r="142" spans="2:18" s="5" customFormat="1" ht="15" x14ac:dyDescent="0.2">
      <c r="B142" s="41">
        <v>8</v>
      </c>
      <c r="C142" s="123">
        <v>53843</v>
      </c>
      <c r="D142" s="41">
        <v>9</v>
      </c>
      <c r="E142" s="123">
        <v>55188</v>
      </c>
      <c r="F142" s="42">
        <v>10</v>
      </c>
      <c r="G142" s="123">
        <v>56607</v>
      </c>
    </row>
    <row r="143" spans="2:18" s="5" customFormat="1" ht="15.75" x14ac:dyDescent="0.25">
      <c r="B143" s="283" t="s">
        <v>85</v>
      </c>
      <c r="C143" s="284"/>
      <c r="D143" s="283" t="s">
        <v>86</v>
      </c>
      <c r="E143" s="284"/>
      <c r="F143" s="283" t="s">
        <v>87</v>
      </c>
      <c r="G143" s="284"/>
    </row>
    <row r="144" spans="2:18" s="5" customFormat="1" ht="15" x14ac:dyDescent="0.2">
      <c r="B144" s="41">
        <v>7</v>
      </c>
      <c r="C144" s="123">
        <v>52631</v>
      </c>
      <c r="D144" s="41">
        <v>8</v>
      </c>
      <c r="E144" s="123">
        <v>53843</v>
      </c>
      <c r="F144" s="41">
        <v>9</v>
      </c>
      <c r="G144" s="123">
        <v>55188</v>
      </c>
    </row>
    <row r="145" spans="2:18" s="5" customFormat="1" ht="15" x14ac:dyDescent="0.2">
      <c r="B145" s="41">
        <v>8</v>
      </c>
      <c r="C145" s="123">
        <v>53843</v>
      </c>
      <c r="D145" s="41">
        <v>9</v>
      </c>
      <c r="E145" s="123">
        <v>55188</v>
      </c>
      <c r="F145" s="42">
        <v>10</v>
      </c>
      <c r="G145" s="123">
        <v>56607</v>
      </c>
      <c r="P145" s="114"/>
      <c r="Q145" s="114"/>
      <c r="R145" s="114"/>
    </row>
    <row r="146" spans="2:18" s="5" customFormat="1" ht="15" x14ac:dyDescent="0.2">
      <c r="B146" s="41">
        <v>9</v>
      </c>
      <c r="C146" s="123">
        <v>55188</v>
      </c>
      <c r="D146" s="42">
        <v>10</v>
      </c>
      <c r="E146" s="123">
        <v>56607</v>
      </c>
      <c r="F146" s="41">
        <v>11</v>
      </c>
      <c r="G146" s="123">
        <v>58075</v>
      </c>
    </row>
    <row r="147" spans="2:18" s="5" customFormat="1" ht="15" x14ac:dyDescent="0.2">
      <c r="B147" s="42">
        <v>10</v>
      </c>
      <c r="C147" s="123">
        <v>56607</v>
      </c>
      <c r="D147" s="41">
        <v>11</v>
      </c>
      <c r="E147" s="123">
        <v>58075</v>
      </c>
      <c r="F147" s="41">
        <v>12</v>
      </c>
      <c r="G147" s="123">
        <v>59414</v>
      </c>
    </row>
    <row r="148" spans="2:18" s="5" customFormat="1" ht="15" x14ac:dyDescent="0.2">
      <c r="B148" s="41">
        <v>11</v>
      </c>
      <c r="C148" s="123">
        <v>58075</v>
      </c>
      <c r="D148" s="41">
        <v>12</v>
      </c>
      <c r="E148" s="123">
        <v>59414</v>
      </c>
      <c r="F148" s="41">
        <v>13</v>
      </c>
      <c r="G148" s="123">
        <v>60898</v>
      </c>
    </row>
    <row r="149" spans="2:18" s="5" customFormat="1" ht="15.75" x14ac:dyDescent="0.25">
      <c r="B149" s="283" t="s">
        <v>88</v>
      </c>
      <c r="C149" s="284"/>
      <c r="D149" s="283" t="s">
        <v>89</v>
      </c>
      <c r="E149" s="284"/>
      <c r="F149" s="283" t="s">
        <v>90</v>
      </c>
      <c r="G149" s="284"/>
    </row>
    <row r="150" spans="2:18" s="5" customFormat="1" ht="15" x14ac:dyDescent="0.2">
      <c r="B150" s="42">
        <v>10</v>
      </c>
      <c r="C150" s="123">
        <v>56607</v>
      </c>
      <c r="D150" s="41">
        <v>11</v>
      </c>
      <c r="E150" s="123">
        <v>58075</v>
      </c>
      <c r="F150" s="41">
        <v>12</v>
      </c>
      <c r="G150" s="123">
        <v>59414</v>
      </c>
    </row>
    <row r="151" spans="2:18" s="5" customFormat="1" ht="15" x14ac:dyDescent="0.2">
      <c r="B151" s="41">
        <v>11</v>
      </c>
      <c r="C151" s="123">
        <v>58075</v>
      </c>
      <c r="D151" s="41">
        <v>12</v>
      </c>
      <c r="E151" s="123">
        <v>59414</v>
      </c>
      <c r="F151" s="41">
        <v>13</v>
      </c>
      <c r="G151" s="123">
        <v>60898</v>
      </c>
    </row>
    <row r="152" spans="2:18" s="5" customFormat="1" ht="15" x14ac:dyDescent="0.2">
      <c r="B152" s="41">
        <v>12</v>
      </c>
      <c r="C152" s="123">
        <v>59414</v>
      </c>
      <c r="D152" s="41">
        <v>13</v>
      </c>
      <c r="E152" s="123">
        <v>60898</v>
      </c>
      <c r="F152" s="42">
        <v>14</v>
      </c>
      <c r="G152" s="123">
        <v>62417</v>
      </c>
    </row>
    <row r="153" spans="2:18" s="5" customFormat="1" ht="15" x14ac:dyDescent="0.2">
      <c r="B153" s="41">
        <v>13</v>
      </c>
      <c r="C153" s="123">
        <v>60898</v>
      </c>
      <c r="D153" s="42">
        <v>14</v>
      </c>
      <c r="E153" s="123">
        <v>62417</v>
      </c>
      <c r="F153" s="41">
        <v>15</v>
      </c>
      <c r="G153" s="123">
        <v>63970</v>
      </c>
    </row>
    <row r="154" spans="2:18" s="5" customFormat="1" ht="15" x14ac:dyDescent="0.2">
      <c r="B154" s="42">
        <v>14</v>
      </c>
      <c r="C154" s="123">
        <v>62417</v>
      </c>
      <c r="D154" s="41">
        <v>15</v>
      </c>
      <c r="E154" s="123">
        <v>63970</v>
      </c>
      <c r="F154" s="41">
        <v>16</v>
      </c>
      <c r="G154" s="123">
        <v>65671</v>
      </c>
    </row>
    <row r="155" spans="2:18" s="5" customFormat="1" ht="15.75" x14ac:dyDescent="0.25">
      <c r="B155" s="289" t="s">
        <v>91</v>
      </c>
      <c r="C155" s="290"/>
      <c r="D155" s="289" t="s">
        <v>92</v>
      </c>
      <c r="E155" s="290"/>
    </row>
    <row r="156" spans="2:18" s="5" customFormat="1" ht="15" x14ac:dyDescent="0.2">
      <c r="B156" s="41">
        <v>13</v>
      </c>
      <c r="C156" s="123">
        <v>60898</v>
      </c>
      <c r="D156" s="42">
        <v>14</v>
      </c>
      <c r="E156" s="123">
        <v>62417</v>
      </c>
    </row>
    <row r="157" spans="2:18" s="5" customFormat="1" ht="15" x14ac:dyDescent="0.2">
      <c r="B157" s="42">
        <v>14</v>
      </c>
      <c r="C157" s="123">
        <v>62417</v>
      </c>
      <c r="D157" s="41">
        <v>15</v>
      </c>
      <c r="E157" s="123">
        <v>63970</v>
      </c>
    </row>
    <row r="158" spans="2:18" s="5" customFormat="1" ht="15" x14ac:dyDescent="0.2">
      <c r="B158" s="41">
        <v>15</v>
      </c>
      <c r="C158" s="123">
        <v>63970</v>
      </c>
      <c r="D158" s="41">
        <v>16</v>
      </c>
      <c r="E158" s="123">
        <v>65671</v>
      </c>
      <c r="F158" s="9"/>
    </row>
    <row r="159" spans="2:18" s="5" customFormat="1" ht="15" x14ac:dyDescent="0.2">
      <c r="B159" s="41">
        <v>16</v>
      </c>
      <c r="C159" s="123">
        <v>65671</v>
      </c>
      <c r="D159" s="41">
        <v>17</v>
      </c>
      <c r="E159" s="123">
        <v>67178</v>
      </c>
      <c r="F159" s="9"/>
    </row>
    <row r="160" spans="2:18" s="5" customFormat="1" ht="15" x14ac:dyDescent="0.2">
      <c r="B160" s="41">
        <v>17</v>
      </c>
      <c r="C160" s="123">
        <v>67178</v>
      </c>
      <c r="D160" s="42">
        <v>18</v>
      </c>
      <c r="E160" s="123">
        <v>68870</v>
      </c>
      <c r="F160" s="9"/>
    </row>
    <row r="161" spans="2:11" s="5" customFormat="1" ht="15" x14ac:dyDescent="0.2">
      <c r="F161" s="9"/>
    </row>
    <row r="162" spans="2:11" s="5" customFormat="1" ht="15" x14ac:dyDescent="0.2">
      <c r="F162" s="9"/>
    </row>
    <row r="163" spans="2:11" s="5" customFormat="1" ht="15.75" x14ac:dyDescent="0.25">
      <c r="B163" s="43" t="s">
        <v>93</v>
      </c>
      <c r="D163" s="8"/>
      <c r="E163" s="8"/>
      <c r="F163" s="9"/>
    </row>
    <row r="164" spans="2:11" s="5" customFormat="1" ht="15.75" x14ac:dyDescent="0.25">
      <c r="B164" s="13"/>
      <c r="D164" s="8"/>
      <c r="E164" s="8"/>
      <c r="F164" s="9"/>
    </row>
    <row r="165" spans="2:11" s="5" customFormat="1" ht="78.75" x14ac:dyDescent="0.25">
      <c r="B165" s="44" t="s">
        <v>1</v>
      </c>
      <c r="C165" s="99" t="s">
        <v>94</v>
      </c>
      <c r="D165" s="100" t="s">
        <v>4</v>
      </c>
      <c r="E165" s="102" t="s">
        <v>7</v>
      </c>
      <c r="F165" s="98" t="str">
        <f>G2</f>
        <v>Hourly Living Wage £9.90 from 01/04/2022</v>
      </c>
      <c r="I165" s="43"/>
    </row>
    <row r="166" spans="2:11" s="5" customFormat="1" ht="15" customHeight="1" x14ac:dyDescent="0.25">
      <c r="B166" s="12"/>
      <c r="C166" s="120" t="s">
        <v>95</v>
      </c>
      <c r="D166" s="149"/>
      <c r="E166" s="15"/>
      <c r="F166" s="45">
        <f>G3</f>
        <v>19100</v>
      </c>
    </row>
    <row r="167" spans="2:11" s="5" customFormat="1" ht="15" x14ac:dyDescent="0.2">
      <c r="B167" s="95">
        <v>5</v>
      </c>
      <c r="C167" s="142">
        <v>27681</v>
      </c>
      <c r="D167" s="96">
        <f t="shared" ref="D167:D170" si="11">SUM(C167/12)</f>
        <v>2306.75</v>
      </c>
      <c r="E167" s="19">
        <f t="shared" ref="E167:E170" si="12">SUM(C167/365*7/37)</f>
        <v>14.347797112180674</v>
      </c>
      <c r="F167" s="9"/>
      <c r="H167" s="52"/>
    </row>
    <row r="168" spans="2:11" s="5" customFormat="1" ht="15" x14ac:dyDescent="0.2">
      <c r="B168" s="95">
        <v>7</v>
      </c>
      <c r="C168" s="142">
        <v>29603</v>
      </c>
      <c r="D168" s="96">
        <f t="shared" si="11"/>
        <v>2466.9166666666665</v>
      </c>
      <c r="E168" s="19">
        <f t="shared" si="12"/>
        <v>15.34402073306183</v>
      </c>
      <c r="F168" s="9"/>
      <c r="H168" s="53"/>
    </row>
    <row r="169" spans="2:11" s="5" customFormat="1" ht="15" x14ac:dyDescent="0.2">
      <c r="B169" s="95">
        <v>9</v>
      </c>
      <c r="C169" s="142">
        <v>33622</v>
      </c>
      <c r="D169" s="96">
        <f t="shared" si="11"/>
        <v>2801.8333333333335</v>
      </c>
      <c r="E169" s="19">
        <f t="shared" si="12"/>
        <v>17.427175120325806</v>
      </c>
      <c r="F169" s="9"/>
      <c r="H169" s="52"/>
    </row>
    <row r="170" spans="2:11" s="5" customFormat="1" ht="15" x14ac:dyDescent="0.2">
      <c r="B170" s="95">
        <v>10</v>
      </c>
      <c r="C170" s="142">
        <v>39419</v>
      </c>
      <c r="D170" s="96">
        <f t="shared" si="11"/>
        <v>3284.9166666666665</v>
      </c>
      <c r="E170" s="19">
        <f t="shared" si="12"/>
        <v>20.431914105886708</v>
      </c>
      <c r="F170" s="9"/>
      <c r="H170" s="52"/>
    </row>
    <row r="171" spans="2:11" s="5" customFormat="1" ht="15.75" x14ac:dyDescent="0.25">
      <c r="B171" s="12"/>
      <c r="C171" s="119"/>
      <c r="D171" s="14"/>
      <c r="E171" s="21"/>
      <c r="F171" s="9"/>
      <c r="H171" s="52"/>
    </row>
    <row r="172" spans="2:11" s="5" customFormat="1" ht="15" x14ac:dyDescent="0.2">
      <c r="H172" s="52"/>
    </row>
    <row r="173" spans="2:11" s="5" customFormat="1" ht="15.75" x14ac:dyDescent="0.25">
      <c r="B173" s="44" t="s">
        <v>1</v>
      </c>
      <c r="C173" s="99" t="s">
        <v>94</v>
      </c>
      <c r="D173" s="100" t="s">
        <v>4</v>
      </c>
      <c r="E173" s="102" t="s">
        <v>7</v>
      </c>
      <c r="H173" s="44" t="s">
        <v>1</v>
      </c>
      <c r="I173" s="99" t="s">
        <v>94</v>
      </c>
      <c r="J173" s="100" t="s">
        <v>4</v>
      </c>
      <c r="K173" s="102" t="s">
        <v>7</v>
      </c>
    </row>
    <row r="174" spans="2:11" s="5" customFormat="1" ht="15.75" x14ac:dyDescent="0.25">
      <c r="B174" s="48"/>
      <c r="C174" s="49" t="s">
        <v>96</v>
      </c>
      <c r="D174" s="50"/>
      <c r="E174" s="51"/>
      <c r="H174" s="53"/>
    </row>
    <row r="175" spans="2:11" s="5" customFormat="1" ht="15.75" x14ac:dyDescent="0.25">
      <c r="B175" s="46">
        <v>11</v>
      </c>
      <c r="C175" s="142">
        <v>25509</v>
      </c>
      <c r="D175" s="18">
        <f>SUM(C175/12)</f>
        <v>2125.75</v>
      </c>
      <c r="E175" s="19">
        <f>SUM(C175/365*7/37)</f>
        <v>13.221991854868568</v>
      </c>
      <c r="H175" s="48"/>
      <c r="I175" s="57" t="s">
        <v>97</v>
      </c>
      <c r="J175" s="58"/>
      <c r="K175" s="59"/>
    </row>
    <row r="176" spans="2:11" s="5" customFormat="1" ht="15" x14ac:dyDescent="0.2">
      <c r="B176" s="46">
        <v>12</v>
      </c>
      <c r="C176" s="142">
        <v>26576</v>
      </c>
      <c r="D176" s="18">
        <f>SUM(C176/12)</f>
        <v>2214.6666666666665</v>
      </c>
      <c r="E176" s="19">
        <f>SUM(C176/365*7/37)</f>
        <v>13.775046279155866</v>
      </c>
      <c r="H176" s="46">
        <v>5</v>
      </c>
      <c r="I176" s="142">
        <v>21571</v>
      </c>
      <c r="J176" s="18">
        <f t="shared" ref="J176:J195" si="13">SUM(I176/12)</f>
        <v>1797.5833333333333</v>
      </c>
      <c r="K176" s="19">
        <f t="shared" ref="K176:K195" si="14">SUM(I176/365*7/37)</f>
        <v>11.18082191780822</v>
      </c>
    </row>
    <row r="177" spans="2:11" s="5" customFormat="1" ht="15" x14ac:dyDescent="0.2">
      <c r="B177" s="46">
        <v>13</v>
      </c>
      <c r="C177" s="142">
        <v>27681</v>
      </c>
      <c r="D177" s="18">
        <f>SUM(C177/12)</f>
        <v>2306.75</v>
      </c>
      <c r="E177" s="19">
        <f>SUM(C177/365*7/37)</f>
        <v>14.347797112180674</v>
      </c>
      <c r="H177" s="46">
        <v>6</v>
      </c>
      <c r="I177" s="142">
        <v>21900</v>
      </c>
      <c r="J177" s="18">
        <f t="shared" si="13"/>
        <v>1825</v>
      </c>
      <c r="K177" s="19">
        <f t="shared" si="14"/>
        <v>11.351351351351351</v>
      </c>
    </row>
    <row r="178" spans="2:11" s="5" customFormat="1" ht="15" x14ac:dyDescent="0.2">
      <c r="B178" s="46">
        <v>14</v>
      </c>
      <c r="C178" s="142">
        <v>28825</v>
      </c>
      <c r="D178" s="18">
        <f>SUM(C178/12)</f>
        <v>2402.0833333333335</v>
      </c>
      <c r="E178" s="19">
        <f>SUM(C178/365*7/37)</f>
        <v>14.94076268048871</v>
      </c>
      <c r="H178" s="46">
        <v>7</v>
      </c>
      <c r="I178" s="142">
        <v>22196</v>
      </c>
      <c r="J178" s="18">
        <f t="shared" si="13"/>
        <v>1849.6666666666667</v>
      </c>
      <c r="K178" s="19">
        <f t="shared" si="14"/>
        <v>11.504776008885598</v>
      </c>
    </row>
    <row r="179" spans="2:11" s="5" customFormat="1" ht="15" x14ac:dyDescent="0.2">
      <c r="B179" s="54"/>
      <c r="C179" s="143"/>
      <c r="D179" s="55"/>
      <c r="E179" s="56"/>
      <c r="H179" s="46">
        <v>8</v>
      </c>
      <c r="I179" s="142">
        <v>22874</v>
      </c>
      <c r="J179" s="18">
        <f t="shared" si="13"/>
        <v>1906.1666666666667</v>
      </c>
      <c r="K179" s="19">
        <f t="shared" si="14"/>
        <v>11.856201406886338</v>
      </c>
    </row>
    <row r="180" spans="2:11" s="5" customFormat="1" ht="15.75" x14ac:dyDescent="0.25">
      <c r="B180" s="48"/>
      <c r="C180" s="144" t="s">
        <v>98</v>
      </c>
      <c r="D180" s="58"/>
      <c r="E180" s="59"/>
      <c r="H180" s="46">
        <v>9</v>
      </c>
      <c r="I180" s="142">
        <v>23739</v>
      </c>
      <c r="J180" s="18">
        <f t="shared" si="13"/>
        <v>1978.25</v>
      </c>
      <c r="K180" s="19">
        <f t="shared" si="14"/>
        <v>12.304553868937429</v>
      </c>
    </row>
    <row r="181" spans="2:11" s="5" customFormat="1" ht="15" x14ac:dyDescent="0.2">
      <c r="B181" s="46">
        <v>18</v>
      </c>
      <c r="C181" s="142">
        <v>32021</v>
      </c>
      <c r="D181" s="18">
        <f>SUM(C181/12)</f>
        <v>2668.4166666666665</v>
      </c>
      <c r="E181" s="19">
        <f>SUM(C181/365*7/37)</f>
        <v>16.597334320621993</v>
      </c>
      <c r="H181" s="46">
        <v>10</v>
      </c>
      <c r="I181" s="142">
        <v>24416</v>
      </c>
      <c r="J181" s="18">
        <f t="shared" si="13"/>
        <v>2034.6666666666667</v>
      </c>
      <c r="K181" s="19">
        <f t="shared" si="14"/>
        <v>12.655460940392448</v>
      </c>
    </row>
    <row r="182" spans="2:11" s="5" customFormat="1" ht="15" x14ac:dyDescent="0.2">
      <c r="B182" s="46">
        <v>19</v>
      </c>
      <c r="C182" s="142">
        <v>32820</v>
      </c>
      <c r="D182" s="18">
        <f>SUM(C182/12)</f>
        <v>2735</v>
      </c>
      <c r="E182" s="19">
        <f>SUM(C182/365*7/37)</f>
        <v>17.011477230655313</v>
      </c>
      <c r="F182" s="9"/>
      <c r="H182" s="46">
        <v>11</v>
      </c>
      <c r="I182" s="142">
        <v>25509</v>
      </c>
      <c r="J182" s="18">
        <f t="shared" si="13"/>
        <v>2125.75</v>
      </c>
      <c r="K182" s="19">
        <f t="shared" si="14"/>
        <v>13.221991854868568</v>
      </c>
    </row>
    <row r="183" spans="2:11" s="5" customFormat="1" ht="15" x14ac:dyDescent="0.2">
      <c r="B183" s="46">
        <v>20</v>
      </c>
      <c r="C183" s="142">
        <v>33622</v>
      </c>
      <c r="D183" s="18">
        <f>SUM(C183/12)</f>
        <v>2801.8333333333335</v>
      </c>
      <c r="E183" s="19">
        <f>SUM(C183/365*7/37)</f>
        <v>17.427175120325806</v>
      </c>
      <c r="F183" s="9"/>
      <c r="H183" s="46">
        <v>12</v>
      </c>
      <c r="I183" s="142">
        <v>26576</v>
      </c>
      <c r="J183" s="18">
        <f t="shared" si="13"/>
        <v>2214.6666666666665</v>
      </c>
      <c r="K183" s="19">
        <f t="shared" si="14"/>
        <v>13.775046279155866</v>
      </c>
    </row>
    <row r="184" spans="2:11" s="5" customFormat="1" ht="15" x14ac:dyDescent="0.2">
      <c r="B184" s="46">
        <v>21</v>
      </c>
      <c r="C184" s="142">
        <v>34522</v>
      </c>
      <c r="D184" s="18">
        <f>SUM(C184/12)</f>
        <v>2876.8333333333335</v>
      </c>
      <c r="E184" s="19">
        <f>SUM(C184/365*7/37)</f>
        <v>17.893669011477233</v>
      </c>
      <c r="F184" s="9"/>
      <c r="H184" s="46">
        <v>13</v>
      </c>
      <c r="I184" s="142">
        <v>27681</v>
      </c>
      <c r="J184" s="18">
        <f t="shared" si="13"/>
        <v>2306.75</v>
      </c>
      <c r="K184" s="19">
        <f t="shared" si="14"/>
        <v>14.347797112180674</v>
      </c>
    </row>
    <row r="185" spans="2:11" s="5" customFormat="1" ht="15" x14ac:dyDescent="0.2">
      <c r="B185" s="60"/>
      <c r="C185" s="145"/>
      <c r="D185" s="55"/>
      <c r="E185" s="56"/>
      <c r="F185" s="9"/>
      <c r="H185" s="46">
        <v>14</v>
      </c>
      <c r="I185" s="142">
        <v>28852</v>
      </c>
      <c r="J185" s="18">
        <f t="shared" si="13"/>
        <v>2404.3333333333335</v>
      </c>
      <c r="K185" s="19">
        <f t="shared" si="14"/>
        <v>14.954757497223252</v>
      </c>
    </row>
    <row r="186" spans="2:11" s="5" customFormat="1" ht="15.75" x14ac:dyDescent="0.25">
      <c r="B186" s="48"/>
      <c r="C186" s="144" t="s">
        <v>99</v>
      </c>
      <c r="D186" s="58"/>
      <c r="E186" s="59"/>
      <c r="F186" s="9"/>
      <c r="H186" s="46">
        <v>15</v>
      </c>
      <c r="I186" s="142">
        <v>29603</v>
      </c>
      <c r="J186" s="18">
        <f t="shared" si="13"/>
        <v>2466.9166666666665</v>
      </c>
      <c r="K186" s="19">
        <f t="shared" si="14"/>
        <v>15.34402073306183</v>
      </c>
    </row>
    <row r="187" spans="2:11" s="5" customFormat="1" ht="15" x14ac:dyDescent="0.2">
      <c r="B187" s="46">
        <v>20</v>
      </c>
      <c r="C187" s="142">
        <v>33622</v>
      </c>
      <c r="D187" s="18">
        <f>SUM(C187/12)</f>
        <v>2801.8333333333335</v>
      </c>
      <c r="E187" s="19">
        <f>SUM(C187/365*7/37)</f>
        <v>17.427175120325806</v>
      </c>
      <c r="F187" s="9"/>
      <c r="H187" s="46">
        <v>16</v>
      </c>
      <c r="I187" s="142">
        <v>30416</v>
      </c>
      <c r="J187" s="18">
        <f t="shared" si="13"/>
        <v>2534.6666666666665</v>
      </c>
      <c r="K187" s="19">
        <f t="shared" si="14"/>
        <v>15.765420214735283</v>
      </c>
    </row>
    <row r="188" spans="2:11" s="5" customFormat="1" ht="15" x14ac:dyDescent="0.2">
      <c r="B188" s="46">
        <v>21</v>
      </c>
      <c r="C188" s="142">
        <v>34522</v>
      </c>
      <c r="D188" s="18">
        <f>SUM(C188/12)</f>
        <v>2876.8333333333335</v>
      </c>
      <c r="E188" s="19">
        <f>SUM(C188/365*7/37)</f>
        <v>17.893669011477233</v>
      </c>
      <c r="F188" s="9"/>
      <c r="H188" s="46">
        <v>17</v>
      </c>
      <c r="I188" s="142">
        <v>31216</v>
      </c>
      <c r="J188" s="18">
        <f t="shared" si="13"/>
        <v>2601.3333333333335</v>
      </c>
      <c r="K188" s="19">
        <f t="shared" si="14"/>
        <v>16.180081451314329</v>
      </c>
    </row>
    <row r="189" spans="2:11" s="5" customFormat="1" ht="15" x14ac:dyDescent="0.2">
      <c r="B189" s="46">
        <v>22</v>
      </c>
      <c r="C189" s="142">
        <v>35542</v>
      </c>
      <c r="D189" s="18">
        <f>SUM(C189/12)</f>
        <v>2961.8333333333335</v>
      </c>
      <c r="E189" s="19">
        <f>SUM(C189/365*7/37)</f>
        <v>18.422362088115513</v>
      </c>
      <c r="F189" s="9"/>
      <c r="H189" s="46">
        <v>18</v>
      </c>
      <c r="I189" s="142">
        <v>32021</v>
      </c>
      <c r="J189" s="18">
        <f t="shared" si="13"/>
        <v>2668.4166666666665</v>
      </c>
      <c r="K189" s="19">
        <f t="shared" si="14"/>
        <v>16.597334320621993</v>
      </c>
    </row>
    <row r="190" spans="2:11" s="5" customFormat="1" ht="15" x14ac:dyDescent="0.2">
      <c r="B190" s="46">
        <v>23</v>
      </c>
      <c r="C190" s="142">
        <v>36536</v>
      </c>
      <c r="D190" s="18">
        <f>SUM(C190/12)</f>
        <v>3044.6666666666665</v>
      </c>
      <c r="E190" s="19">
        <f>SUM(C190/365*7/37)</f>
        <v>18.937578674564975</v>
      </c>
      <c r="F190" s="9"/>
      <c r="H190" s="46">
        <v>19</v>
      </c>
      <c r="I190" s="142">
        <v>32820</v>
      </c>
      <c r="J190" s="18">
        <f t="shared" si="13"/>
        <v>2735</v>
      </c>
      <c r="K190" s="19">
        <f t="shared" si="14"/>
        <v>17.011477230655313</v>
      </c>
    </row>
    <row r="191" spans="2:11" s="5" customFormat="1" ht="15" x14ac:dyDescent="0.2">
      <c r="B191" s="54"/>
      <c r="C191" s="145"/>
      <c r="D191" s="55"/>
      <c r="E191" s="56"/>
      <c r="F191" s="9"/>
      <c r="H191" s="46">
        <v>20</v>
      </c>
      <c r="I191" s="142">
        <v>33622</v>
      </c>
      <c r="J191" s="18">
        <f t="shared" si="13"/>
        <v>2801.8333333333335</v>
      </c>
      <c r="K191" s="19">
        <f t="shared" si="14"/>
        <v>17.427175120325806</v>
      </c>
    </row>
    <row r="192" spans="2:11" s="5" customFormat="1" ht="15.75" x14ac:dyDescent="0.25">
      <c r="B192" s="48"/>
      <c r="C192" s="144" t="s">
        <v>100</v>
      </c>
      <c r="D192" s="58"/>
      <c r="E192" s="59"/>
      <c r="F192" s="9"/>
      <c r="H192" s="46">
        <v>21</v>
      </c>
      <c r="I192" s="142">
        <v>34522</v>
      </c>
      <c r="J192" s="18">
        <f t="shared" si="13"/>
        <v>2876.8333333333335</v>
      </c>
      <c r="K192" s="19">
        <f t="shared" si="14"/>
        <v>17.893669011477233</v>
      </c>
    </row>
    <row r="193" spans="2:12" s="5" customFormat="1" ht="15" x14ac:dyDescent="0.2">
      <c r="B193" s="46">
        <v>22</v>
      </c>
      <c r="C193" s="142">
        <v>35542</v>
      </c>
      <c r="D193" s="18">
        <f>SUM(C193/12)</f>
        <v>2961.8333333333335</v>
      </c>
      <c r="E193" s="19">
        <f>SUM(C193/365*7/37)</f>
        <v>18.422362088115513</v>
      </c>
      <c r="F193" s="9"/>
      <c r="H193" s="46">
        <v>22</v>
      </c>
      <c r="I193" s="142">
        <v>35542</v>
      </c>
      <c r="J193" s="18">
        <f t="shared" si="13"/>
        <v>2961.8333333333335</v>
      </c>
      <c r="K193" s="19">
        <f t="shared" si="14"/>
        <v>18.422362088115513</v>
      </c>
    </row>
    <row r="194" spans="2:12" s="5" customFormat="1" ht="15" x14ac:dyDescent="0.2">
      <c r="B194" s="46">
        <v>23</v>
      </c>
      <c r="C194" s="142">
        <v>36536</v>
      </c>
      <c r="D194" s="18">
        <f>SUM(C194/12)</f>
        <v>3044.6666666666665</v>
      </c>
      <c r="E194" s="19">
        <f>SUM(C194/365*7/37)</f>
        <v>18.937578674564975</v>
      </c>
      <c r="F194" s="9"/>
      <c r="H194" s="46">
        <v>23</v>
      </c>
      <c r="I194" s="142">
        <v>36536</v>
      </c>
      <c r="J194" s="18">
        <f t="shared" si="13"/>
        <v>3044.6666666666665</v>
      </c>
      <c r="K194" s="19">
        <f t="shared" si="14"/>
        <v>18.937578674564975</v>
      </c>
    </row>
    <row r="195" spans="2:12" s="5" customFormat="1" ht="15" x14ac:dyDescent="0.2">
      <c r="B195" s="46">
        <v>24</v>
      </c>
      <c r="C195" s="142">
        <v>37534</v>
      </c>
      <c r="D195" s="18">
        <f>SUM(C195/12)</f>
        <v>3127.8333333333335</v>
      </c>
      <c r="E195" s="19">
        <f>SUM(C195/365*7/37)</f>
        <v>19.454868567197334</v>
      </c>
      <c r="F195" s="9"/>
      <c r="H195" s="46">
        <v>24</v>
      </c>
      <c r="I195" s="142">
        <v>37534</v>
      </c>
      <c r="J195" s="18">
        <f t="shared" si="13"/>
        <v>3127.8333333333335</v>
      </c>
      <c r="K195" s="19">
        <f t="shared" si="14"/>
        <v>19.454868567197334</v>
      </c>
    </row>
    <row r="196" spans="2:12" s="5" customFormat="1" ht="15" x14ac:dyDescent="0.2">
      <c r="B196" s="46">
        <v>25</v>
      </c>
      <c r="C196" s="142">
        <v>38540</v>
      </c>
      <c r="D196" s="18">
        <f>SUM(C196/12)</f>
        <v>3211.6666666666665</v>
      </c>
      <c r="E196" s="19">
        <f>SUM(C196/365*7/37)</f>
        <v>19.976305072195483</v>
      </c>
      <c r="F196" s="9"/>
    </row>
    <row r="197" spans="2:12" s="5" customFormat="1" ht="15" x14ac:dyDescent="0.2">
      <c r="B197" s="54"/>
      <c r="C197" s="145"/>
      <c r="D197" s="55"/>
      <c r="E197" s="56"/>
      <c r="F197" s="9"/>
      <c r="L197" s="56"/>
    </row>
    <row r="198" spans="2:12" s="5" customFormat="1" ht="15.75" x14ac:dyDescent="0.25">
      <c r="B198" s="61"/>
      <c r="C198" s="146" t="s">
        <v>101</v>
      </c>
      <c r="D198" s="62"/>
      <c r="E198" s="8"/>
      <c r="F198" s="9"/>
    </row>
    <row r="199" spans="2:12" s="5" customFormat="1" ht="15" x14ac:dyDescent="0.2">
      <c r="B199" s="63">
        <v>24</v>
      </c>
      <c r="C199" s="142">
        <v>37534</v>
      </c>
      <c r="D199" s="64">
        <f>SUM(C199/12)</f>
        <v>3127.8333333333335</v>
      </c>
      <c r="E199" s="65">
        <f>SUM(C199/365*7/37)</f>
        <v>19.454868567197334</v>
      </c>
      <c r="F199" s="9"/>
    </row>
    <row r="200" spans="2:12" s="5" customFormat="1" ht="15" x14ac:dyDescent="0.2">
      <c r="B200" s="46">
        <v>25</v>
      </c>
      <c r="C200" s="142">
        <v>38540</v>
      </c>
      <c r="D200" s="64">
        <f>SUM(C200/12)</f>
        <v>3211.6666666666665</v>
      </c>
      <c r="E200" s="66">
        <f>SUM(C200/365*7/37)</f>
        <v>19.976305072195483</v>
      </c>
      <c r="F200" s="9"/>
      <c r="H200" s="52"/>
    </row>
    <row r="201" spans="2:12" s="5" customFormat="1" ht="15" x14ac:dyDescent="0.2">
      <c r="B201" s="67">
        <v>26</v>
      </c>
      <c r="C201" s="142">
        <v>39545</v>
      </c>
      <c r="D201" s="64">
        <f>SUM(C201/12)</f>
        <v>3295.4166666666665</v>
      </c>
      <c r="E201" s="68">
        <f>SUM(C201/365*7/37)</f>
        <v>20.49722325064791</v>
      </c>
      <c r="F201" s="9"/>
      <c r="H201" s="52"/>
    </row>
    <row r="202" spans="2:12" s="5" customFormat="1" ht="15" x14ac:dyDescent="0.2">
      <c r="B202" s="46">
        <v>27</v>
      </c>
      <c r="C202" s="142">
        <v>40550</v>
      </c>
      <c r="D202" s="64">
        <f>SUM(C202/12)</f>
        <v>3379.1666666666665</v>
      </c>
      <c r="E202" s="68">
        <f>SUM(C202/365*7/37)</f>
        <v>21.018141429100332</v>
      </c>
      <c r="F202" s="9"/>
      <c r="H202" s="52"/>
    </row>
    <row r="203" spans="2:12" s="5" customFormat="1" ht="15" x14ac:dyDescent="0.2">
      <c r="B203" s="69"/>
      <c r="C203" s="147"/>
      <c r="E203" s="8"/>
      <c r="F203" s="9"/>
      <c r="H203" s="52"/>
    </row>
    <row r="204" spans="2:12" s="5" customFormat="1" ht="15.75" x14ac:dyDescent="0.25">
      <c r="B204" s="48"/>
      <c r="C204" s="144" t="s">
        <v>102</v>
      </c>
      <c r="D204" s="58"/>
      <c r="E204" s="59"/>
      <c r="F204" s="9"/>
      <c r="H204" s="52"/>
    </row>
    <row r="205" spans="2:12" s="5" customFormat="1" ht="15" x14ac:dyDescent="0.2">
      <c r="B205" s="46">
        <v>27</v>
      </c>
      <c r="C205" s="142">
        <v>40550</v>
      </c>
      <c r="D205" s="18">
        <f>SUM(C205/12)</f>
        <v>3379.1666666666665</v>
      </c>
      <c r="E205" s="19">
        <f>SUM(C205/365*7/37)</f>
        <v>21.018141429100332</v>
      </c>
      <c r="F205" s="9"/>
      <c r="H205" s="52"/>
    </row>
    <row r="206" spans="2:12" s="5" customFormat="1" ht="15" x14ac:dyDescent="0.2">
      <c r="B206" s="46">
        <v>28</v>
      </c>
      <c r="C206" s="142">
        <v>41568</v>
      </c>
      <c r="D206" s="18">
        <f>SUM(C206/12)</f>
        <v>3464</v>
      </c>
      <c r="E206" s="19">
        <f>SUM(C206/365*7/37)</f>
        <v>21.545797852647169</v>
      </c>
      <c r="F206" s="9"/>
      <c r="H206" s="52"/>
    </row>
    <row r="207" spans="2:12" s="5" customFormat="1" ht="15" x14ac:dyDescent="0.2">
      <c r="B207" s="46">
        <v>29</v>
      </c>
      <c r="C207" s="142">
        <v>42577</v>
      </c>
      <c r="D207" s="18">
        <f>SUM(C207/12)</f>
        <v>3548.0833333333335</v>
      </c>
      <c r="E207" s="19">
        <f>SUM(C207/365*7/37)</f>
        <v>22.068789337282489</v>
      </c>
      <c r="F207" s="9"/>
      <c r="H207" s="52"/>
    </row>
    <row r="208" spans="2:12" s="5" customFormat="1" ht="15" x14ac:dyDescent="0.2">
      <c r="B208" s="63">
        <v>30</v>
      </c>
      <c r="C208" s="142">
        <v>43588</v>
      </c>
      <c r="D208" s="18">
        <f>SUM(C208/12)</f>
        <v>3632.3333333333335</v>
      </c>
      <c r="E208" s="19">
        <f>SUM(C208/365*7/37)</f>
        <v>22.592817475009255</v>
      </c>
      <c r="F208" s="9"/>
      <c r="H208" s="52"/>
    </row>
    <row r="209" spans="2:12" s="5" customFormat="1" ht="15" x14ac:dyDescent="0.2">
      <c r="B209" s="121"/>
      <c r="C209" s="97"/>
      <c r="D209" s="14"/>
      <c r="E209" s="21"/>
      <c r="F209" s="9"/>
      <c r="H209" s="52"/>
    </row>
    <row r="210" spans="2:12" s="5" customFormat="1" ht="15" x14ac:dyDescent="0.2">
      <c r="C210" s="122"/>
      <c r="D210" s="8"/>
      <c r="E210" s="8"/>
      <c r="F210" s="9"/>
      <c r="H210" s="47"/>
      <c r="I210" s="47"/>
      <c r="J210" s="47"/>
      <c r="K210" s="47"/>
      <c r="L210" s="47"/>
    </row>
    <row r="211" spans="2:12" s="5" customFormat="1" ht="15" x14ac:dyDescent="0.2">
      <c r="D211" s="8"/>
      <c r="E211" s="8"/>
      <c r="F211" s="9"/>
    </row>
    <row r="212" spans="2:12" s="5" customFormat="1" ht="15" x14ac:dyDescent="0.2">
      <c r="D212" s="8"/>
      <c r="E212" s="8"/>
      <c r="F212" s="9"/>
    </row>
    <row r="213" spans="2:12" s="5" customFormat="1" ht="15" x14ac:dyDescent="0.2">
      <c r="D213" s="8"/>
      <c r="E213" s="8"/>
      <c r="F213" s="9"/>
    </row>
    <row r="214" spans="2:12" s="5" customFormat="1" ht="15" x14ac:dyDescent="0.2">
      <c r="D214" s="8"/>
      <c r="E214" s="8"/>
      <c r="F214" s="9"/>
    </row>
    <row r="215" spans="2:12" s="5" customFormat="1" ht="15.75" x14ac:dyDescent="0.25">
      <c r="B215" s="43" t="s">
        <v>103</v>
      </c>
      <c r="D215" s="8"/>
      <c r="E215" s="8"/>
      <c r="F215" s="9"/>
    </row>
    <row r="216" spans="2:12" s="5" customFormat="1" ht="15.75" x14ac:dyDescent="0.25">
      <c r="B216" s="13"/>
      <c r="D216" s="8"/>
      <c r="E216" s="8"/>
      <c r="F216" s="9"/>
    </row>
    <row r="217" spans="2:12" s="5" customFormat="1" ht="15.75" x14ac:dyDescent="0.25">
      <c r="B217" s="44" t="s">
        <v>1</v>
      </c>
      <c r="C217" s="99" t="s">
        <v>94</v>
      </c>
      <c r="D217" s="100" t="s">
        <v>4</v>
      </c>
      <c r="E217" s="102" t="s">
        <v>7</v>
      </c>
      <c r="F217" s="70"/>
      <c r="I217" s="44" t="s">
        <v>1</v>
      </c>
      <c r="J217" s="99" t="s">
        <v>94</v>
      </c>
      <c r="K217" s="100" t="s">
        <v>4</v>
      </c>
      <c r="L217" s="102" t="s">
        <v>7</v>
      </c>
    </row>
    <row r="218" spans="2:12" s="5" customFormat="1" ht="15.75" x14ac:dyDescent="0.25">
      <c r="B218" s="12"/>
      <c r="C218" s="108" t="s">
        <v>104</v>
      </c>
      <c r="D218" s="14"/>
      <c r="E218" s="15"/>
      <c r="I218" s="12"/>
      <c r="J218" s="27" t="s">
        <v>105</v>
      </c>
      <c r="K218" s="14"/>
      <c r="L218" s="15"/>
    </row>
    <row r="219" spans="2:12" s="5" customFormat="1" ht="15" x14ac:dyDescent="0.2">
      <c r="B219" s="95">
        <v>1</v>
      </c>
      <c r="C219" s="148">
        <v>37056</v>
      </c>
      <c r="D219" s="96">
        <v>3088</v>
      </c>
      <c r="E219" s="19">
        <f>SUM(C219/365*7/37)</f>
        <v>19.207108478341354</v>
      </c>
      <c r="F219" s="21"/>
      <c r="I219" s="95">
        <v>1</v>
      </c>
      <c r="J219" s="148">
        <v>30694</v>
      </c>
      <c r="K219" s="96">
        <v>2557.84</v>
      </c>
      <c r="L219" s="19">
        <f>SUM(J219/365*7/37)</f>
        <v>15.9095149944465</v>
      </c>
    </row>
    <row r="220" spans="2:12" s="5" customFormat="1" ht="15" x14ac:dyDescent="0.2">
      <c r="B220" s="95">
        <v>2</v>
      </c>
      <c r="C220" s="148">
        <v>38383</v>
      </c>
      <c r="D220" s="96">
        <v>3198.59</v>
      </c>
      <c r="E220" s="19">
        <f t="shared" ref="E220:E267" si="15">SUM(C220/365*7/37)</f>
        <v>19.894927804516847</v>
      </c>
      <c r="F220" s="21"/>
      <c r="I220" s="95">
        <v>2</v>
      </c>
      <c r="J220" s="148">
        <v>31948</v>
      </c>
      <c r="K220" s="96">
        <v>2662.34</v>
      </c>
      <c r="L220" s="19">
        <f t="shared" ref="L220:L222" si="16">SUM(J220/365*7/37)</f>
        <v>16.559496482784152</v>
      </c>
    </row>
    <row r="221" spans="2:12" s="5" customFormat="1" ht="15" x14ac:dyDescent="0.2">
      <c r="B221" s="95">
        <v>3</v>
      </c>
      <c r="C221" s="148">
        <v>39637</v>
      </c>
      <c r="D221" s="96">
        <v>3303.09</v>
      </c>
      <c r="E221" s="19">
        <f t="shared" si="15"/>
        <v>20.544909292854499</v>
      </c>
      <c r="F221" s="9"/>
      <c r="I221" s="95">
        <v>3</v>
      </c>
      <c r="J221" s="148">
        <v>33201</v>
      </c>
      <c r="K221" s="96">
        <v>2766.75</v>
      </c>
      <c r="L221" s="19">
        <f t="shared" si="16"/>
        <v>17.208959644576083</v>
      </c>
    </row>
    <row r="222" spans="2:12" s="5" customFormat="1" ht="15" x14ac:dyDescent="0.2">
      <c r="B222" s="95">
        <v>4</v>
      </c>
      <c r="C222" s="148">
        <v>40907</v>
      </c>
      <c r="D222" s="96">
        <v>3408.92</v>
      </c>
      <c r="E222" s="19">
        <f t="shared" si="15"/>
        <v>21.203184005923731</v>
      </c>
      <c r="F222" s="9"/>
      <c r="I222" s="95">
        <v>4</v>
      </c>
      <c r="J222" s="148">
        <v>34448</v>
      </c>
      <c r="K222" s="96">
        <v>2870.67</v>
      </c>
      <c r="L222" s="19">
        <f t="shared" si="16"/>
        <v>17.855312847093671</v>
      </c>
    </row>
    <row r="223" spans="2:12" s="5" customFormat="1" ht="15" x14ac:dyDescent="0.2">
      <c r="B223" s="95">
        <v>5</v>
      </c>
      <c r="C223" s="148">
        <v>42168</v>
      </c>
      <c r="D223" s="96">
        <v>3514</v>
      </c>
      <c r="E223" s="19">
        <f t="shared" si="15"/>
        <v>21.85679378008145</v>
      </c>
      <c r="F223" s="9"/>
    </row>
    <row r="224" spans="2:12" s="5" customFormat="1" ht="15" x14ac:dyDescent="0.2">
      <c r="B224" s="95">
        <v>6</v>
      </c>
      <c r="C224" s="148">
        <v>43431</v>
      </c>
      <c r="D224" s="96">
        <v>3619.25</v>
      </c>
      <c r="E224" s="19">
        <f t="shared" si="15"/>
        <v>22.511440207330619</v>
      </c>
      <c r="F224" s="9"/>
    </row>
    <row r="225" spans="2:12" s="5" customFormat="1" ht="15" x14ac:dyDescent="0.2">
      <c r="B225" s="95">
        <v>7</v>
      </c>
      <c r="C225" s="148">
        <v>44758</v>
      </c>
      <c r="D225" s="96">
        <v>3729.84</v>
      </c>
      <c r="E225" s="19">
        <f t="shared" si="15"/>
        <v>23.199259533506108</v>
      </c>
      <c r="F225" s="9"/>
    </row>
    <row r="226" spans="2:12" s="5" customFormat="1" ht="15.75" x14ac:dyDescent="0.25">
      <c r="B226" s="95">
        <v>8</v>
      </c>
      <c r="C226" s="148">
        <v>46035</v>
      </c>
      <c r="D226" s="96">
        <v>3836.25</v>
      </c>
      <c r="E226" s="19">
        <f t="shared" si="15"/>
        <v>23.861162532395408</v>
      </c>
      <c r="F226" s="9"/>
      <c r="I226" s="44" t="s">
        <v>1</v>
      </c>
      <c r="J226" s="99" t="s">
        <v>94</v>
      </c>
      <c r="K226" s="100" t="s">
        <v>4</v>
      </c>
      <c r="L226" s="102" t="s">
        <v>7</v>
      </c>
    </row>
    <row r="227" spans="2:12" s="5" customFormat="1" ht="15.75" x14ac:dyDescent="0.25">
      <c r="B227" s="95">
        <v>9</v>
      </c>
      <c r="C227" s="148">
        <v>47522</v>
      </c>
      <c r="D227" s="96">
        <v>3960.17</v>
      </c>
      <c r="E227" s="19">
        <f t="shared" si="15"/>
        <v>24.631914105886711</v>
      </c>
      <c r="F227" s="9"/>
      <c r="I227" s="12"/>
      <c r="J227" s="27" t="s">
        <v>106</v>
      </c>
      <c r="K227" s="14"/>
      <c r="L227" s="15"/>
    </row>
    <row r="228" spans="2:12" s="5" customFormat="1" ht="15" x14ac:dyDescent="0.2">
      <c r="B228" s="95">
        <v>10</v>
      </c>
      <c r="C228" s="148">
        <v>48849</v>
      </c>
      <c r="D228" s="96">
        <v>4070.75</v>
      </c>
      <c r="E228" s="19">
        <f t="shared" si="15"/>
        <v>25.319733432062197</v>
      </c>
      <c r="F228" s="9"/>
      <c r="I228" s="95">
        <v>1</v>
      </c>
      <c r="J228" s="148">
        <v>38865</v>
      </c>
      <c r="K228" s="96">
        <v>3238.75</v>
      </c>
      <c r="L228" s="19">
        <f>SUM(J228/365*7/37)</f>
        <v>20.14476119955572</v>
      </c>
    </row>
    <row r="229" spans="2:12" s="5" customFormat="1" ht="15" x14ac:dyDescent="0.2">
      <c r="B229" s="95">
        <v>11</v>
      </c>
      <c r="C229" s="148">
        <v>50158</v>
      </c>
      <c r="D229" s="96">
        <v>4179.84</v>
      </c>
      <c r="E229" s="19">
        <f t="shared" si="15"/>
        <v>25.998222880414662</v>
      </c>
      <c r="F229" s="9"/>
      <c r="I229" s="95">
        <v>2</v>
      </c>
      <c r="J229" s="148">
        <v>40838</v>
      </c>
      <c r="K229" s="96">
        <v>3403.17</v>
      </c>
      <c r="L229" s="19">
        <f t="shared" ref="L229:L238" si="17">SUM(J229/365*7/37)</f>
        <v>21.16741947426879</v>
      </c>
    </row>
    <row r="230" spans="2:12" s="5" customFormat="1" ht="15" x14ac:dyDescent="0.2">
      <c r="B230" s="95">
        <v>12</v>
      </c>
      <c r="C230" s="148">
        <v>51425</v>
      </c>
      <c r="D230" s="96">
        <v>4285.42</v>
      </c>
      <c r="E230" s="19">
        <f t="shared" si="15"/>
        <v>26.654942613846725</v>
      </c>
      <c r="F230" s="9"/>
      <c r="I230" s="95">
        <v>3</v>
      </c>
      <c r="J230" s="148">
        <v>42811</v>
      </c>
      <c r="K230" s="96">
        <v>3567.59</v>
      </c>
      <c r="L230" s="19">
        <f t="shared" si="17"/>
        <v>22.190077748981857</v>
      </c>
    </row>
    <row r="231" spans="2:12" s="5" customFormat="1" ht="15" x14ac:dyDescent="0.2">
      <c r="B231" s="95">
        <v>13</v>
      </c>
      <c r="C231" s="148">
        <v>52860</v>
      </c>
      <c r="D231" s="96">
        <v>4405</v>
      </c>
      <c r="E231" s="19">
        <f t="shared" si="15"/>
        <v>27.398741206960388</v>
      </c>
      <c r="F231" s="9"/>
      <c r="I231" s="95">
        <v>4</v>
      </c>
      <c r="J231" s="148">
        <v>44782</v>
      </c>
      <c r="K231" s="96">
        <v>3731.84</v>
      </c>
      <c r="L231" s="19">
        <f t="shared" si="17"/>
        <v>23.21169937060348</v>
      </c>
    </row>
    <row r="232" spans="2:12" s="5" customFormat="1" ht="15" x14ac:dyDescent="0.2">
      <c r="B232" s="95">
        <v>14</v>
      </c>
      <c r="C232" s="148">
        <v>54140</v>
      </c>
      <c r="D232" s="96">
        <v>4511.67</v>
      </c>
      <c r="E232" s="19">
        <f t="shared" si="15"/>
        <v>28.062199185486854</v>
      </c>
      <c r="F232" s="9"/>
      <c r="I232" s="95">
        <v>5</v>
      </c>
      <c r="J232" s="148">
        <v>46755</v>
      </c>
      <c r="K232" s="96">
        <v>3896.25</v>
      </c>
      <c r="L232" s="19">
        <f t="shared" si="17"/>
        <v>24.23435764531655</v>
      </c>
    </row>
    <row r="233" spans="2:12" s="5" customFormat="1" ht="15" x14ac:dyDescent="0.2">
      <c r="B233" s="95">
        <v>15</v>
      </c>
      <c r="C233" s="148">
        <v>55553</v>
      </c>
      <c r="D233" s="96">
        <v>4629.42</v>
      </c>
      <c r="E233" s="19">
        <f t="shared" si="15"/>
        <v>28.794594594594592</v>
      </c>
      <c r="F233" s="9"/>
      <c r="I233" s="95">
        <v>6</v>
      </c>
      <c r="J233" s="148">
        <v>48727</v>
      </c>
      <c r="K233" s="96">
        <v>4060.59</v>
      </c>
      <c r="L233" s="19">
        <f t="shared" si="17"/>
        <v>25.256497593483893</v>
      </c>
    </row>
    <row r="234" spans="2:12" s="5" customFormat="1" ht="15" x14ac:dyDescent="0.2">
      <c r="B234" s="95">
        <v>16</v>
      </c>
      <c r="C234" s="148">
        <v>56831</v>
      </c>
      <c r="D234" s="96">
        <v>4735.92</v>
      </c>
      <c r="E234" s="19">
        <f t="shared" si="15"/>
        <v>29.457015920029619</v>
      </c>
      <c r="F234" s="9"/>
      <c r="I234" s="95">
        <v>7</v>
      </c>
      <c r="J234" s="148">
        <v>50584</v>
      </c>
      <c r="K234" s="96">
        <v>4215.34</v>
      </c>
      <c r="L234" s="19">
        <f t="shared" si="17"/>
        <v>26.219029988893002</v>
      </c>
    </row>
    <row r="235" spans="2:12" s="5" customFormat="1" ht="15" x14ac:dyDescent="0.2">
      <c r="B235" s="95">
        <v>17</v>
      </c>
      <c r="C235" s="148">
        <v>58113</v>
      </c>
      <c r="D235" s="96">
        <v>4842.75</v>
      </c>
      <c r="E235" s="19">
        <f t="shared" si="15"/>
        <v>30.121510551647532</v>
      </c>
      <c r="F235" s="9"/>
      <c r="I235" s="95">
        <v>8</v>
      </c>
      <c r="J235" s="148">
        <v>52440</v>
      </c>
      <c r="K235" s="96">
        <v>4370</v>
      </c>
      <c r="L235" s="19">
        <f t="shared" si="17"/>
        <v>27.181044057756388</v>
      </c>
    </row>
    <row r="236" spans="2:12" s="5" customFormat="1" ht="15" x14ac:dyDescent="0.2">
      <c r="B236" s="95">
        <v>18</v>
      </c>
      <c r="C236" s="148">
        <v>59371</v>
      </c>
      <c r="D236" s="96">
        <v>4947.59</v>
      </c>
      <c r="E236" s="19">
        <f t="shared" si="15"/>
        <v>30.773565346168088</v>
      </c>
      <c r="F236" s="9"/>
      <c r="I236" s="95">
        <v>9</v>
      </c>
      <c r="J236" s="148">
        <v>54179</v>
      </c>
      <c r="K236" s="96">
        <v>4514.92</v>
      </c>
      <c r="L236" s="19">
        <f t="shared" si="17"/>
        <v>28.082413920770083</v>
      </c>
    </row>
    <row r="237" spans="2:12" s="5" customFormat="1" ht="15" x14ac:dyDescent="0.2">
      <c r="B237" s="95">
        <v>19</v>
      </c>
      <c r="C237" s="148">
        <v>60668</v>
      </c>
      <c r="D237" s="96">
        <v>5055.67</v>
      </c>
      <c r="E237" s="19">
        <f t="shared" si="15"/>
        <v>31.445834875971858</v>
      </c>
      <c r="F237" s="9"/>
      <c r="I237" s="95">
        <v>10</v>
      </c>
      <c r="J237" s="148">
        <v>55921</v>
      </c>
      <c r="K237" s="96">
        <v>4660.09</v>
      </c>
      <c r="L237" s="19">
        <f t="shared" si="17"/>
        <v>28.985338763420959</v>
      </c>
    </row>
    <row r="238" spans="2:12" s="5" customFormat="1" ht="15" x14ac:dyDescent="0.2">
      <c r="B238" s="95">
        <v>20</v>
      </c>
      <c r="C238" s="148">
        <v>61338</v>
      </c>
      <c r="D238" s="96">
        <v>5111.5</v>
      </c>
      <c r="E238" s="19">
        <f t="shared" si="15"/>
        <v>31.79311366160681</v>
      </c>
      <c r="F238" s="9"/>
      <c r="I238" s="95">
        <v>11</v>
      </c>
      <c r="J238" s="148">
        <v>57544</v>
      </c>
      <c r="K238" s="96">
        <v>4795.34</v>
      </c>
      <c r="L238" s="19">
        <f t="shared" si="17"/>
        <v>29.82658274713069</v>
      </c>
    </row>
    <row r="239" spans="2:12" s="5" customFormat="1" ht="15" x14ac:dyDescent="0.2">
      <c r="B239" s="95">
        <v>21</v>
      </c>
      <c r="C239" s="148">
        <v>62626</v>
      </c>
      <c r="D239" s="96">
        <v>5218.84</v>
      </c>
      <c r="E239" s="19">
        <f t="shared" si="15"/>
        <v>32.460718252499078</v>
      </c>
      <c r="F239" s="9"/>
      <c r="L239" s="8"/>
    </row>
    <row r="240" spans="2:12" s="5" customFormat="1" ht="15" x14ac:dyDescent="0.2">
      <c r="B240" s="95">
        <v>22</v>
      </c>
      <c r="C240" s="148">
        <v>63749</v>
      </c>
      <c r="D240" s="96">
        <v>5312.42</v>
      </c>
      <c r="E240" s="19">
        <f t="shared" si="15"/>
        <v>33.042798963346904</v>
      </c>
      <c r="F240" s="9"/>
      <c r="L240" s="8"/>
    </row>
    <row r="241" spans="2:12" s="5" customFormat="1" ht="15" x14ac:dyDescent="0.2">
      <c r="B241" s="95">
        <v>23</v>
      </c>
      <c r="C241" s="148">
        <v>64985</v>
      </c>
      <c r="D241" s="96">
        <v>5415.42</v>
      </c>
      <c r="E241" s="19">
        <f t="shared" si="15"/>
        <v>33.683450573861528</v>
      </c>
      <c r="F241" s="9"/>
      <c r="L241" s="8"/>
    </row>
    <row r="242" spans="2:12" s="5" customFormat="1" ht="15.75" x14ac:dyDescent="0.25">
      <c r="B242" s="95">
        <v>24</v>
      </c>
      <c r="C242" s="148">
        <v>66093</v>
      </c>
      <c r="D242" s="96">
        <v>5507.75</v>
      </c>
      <c r="E242" s="19">
        <f t="shared" si="15"/>
        <v>34.257756386523511</v>
      </c>
      <c r="F242" s="9"/>
      <c r="I242" s="44" t="s">
        <v>1</v>
      </c>
      <c r="J242" s="99" t="s">
        <v>94</v>
      </c>
      <c r="K242" s="100" t="s">
        <v>4</v>
      </c>
      <c r="L242" s="100" t="s">
        <v>7</v>
      </c>
    </row>
    <row r="243" spans="2:12" s="5" customFormat="1" ht="15.75" x14ac:dyDescent="0.25">
      <c r="B243" s="95">
        <v>25</v>
      </c>
      <c r="C243" s="148">
        <v>67278</v>
      </c>
      <c r="D243" s="96">
        <v>5606.5</v>
      </c>
      <c r="E243" s="19">
        <f t="shared" si="15"/>
        <v>34.871973343206221</v>
      </c>
      <c r="F243" s="9"/>
      <c r="I243" s="12"/>
      <c r="J243" s="27" t="s">
        <v>107</v>
      </c>
      <c r="K243" s="14"/>
      <c r="L243" s="21"/>
    </row>
    <row r="244" spans="2:12" s="5" customFormat="1" ht="15" x14ac:dyDescent="0.2">
      <c r="B244" s="95">
        <v>26</v>
      </c>
      <c r="C244" s="148">
        <v>68434</v>
      </c>
      <c r="D244" s="96">
        <v>5702.84</v>
      </c>
      <c r="E244" s="19">
        <f t="shared" si="15"/>
        <v>35.47115883006294</v>
      </c>
      <c r="F244" s="9"/>
      <c r="I244" s="95">
        <v>1</v>
      </c>
      <c r="J244" s="148">
        <v>48727</v>
      </c>
      <c r="K244" s="18">
        <v>4060.59</v>
      </c>
      <c r="L244" s="19">
        <f>SUM(J244/365*7/37)</f>
        <v>25.256497593483893</v>
      </c>
    </row>
    <row r="245" spans="2:12" s="5" customFormat="1" ht="15" x14ac:dyDescent="0.2">
      <c r="B245" s="95">
        <v>27</v>
      </c>
      <c r="C245" s="148">
        <v>69616</v>
      </c>
      <c r="D245" s="96">
        <v>5801.34</v>
      </c>
      <c r="E245" s="19">
        <f t="shared" si="15"/>
        <v>36.083820807108474</v>
      </c>
      <c r="F245" s="9"/>
      <c r="I245" s="95">
        <v>2</v>
      </c>
      <c r="J245" s="148">
        <v>50584</v>
      </c>
      <c r="K245" s="18">
        <v>4215.34</v>
      </c>
      <c r="L245" s="19">
        <f t="shared" ref="L245:L252" si="18">SUM(J245/365*7/37)</f>
        <v>26.219029988893002</v>
      </c>
    </row>
    <row r="246" spans="2:12" s="5" customFormat="1" ht="15" x14ac:dyDescent="0.2">
      <c r="B246" s="95">
        <v>28</v>
      </c>
      <c r="C246" s="148">
        <v>70815</v>
      </c>
      <c r="D246" s="96">
        <v>5901.25</v>
      </c>
      <c r="E246" s="19">
        <f t="shared" si="15"/>
        <v>36.705294335431319</v>
      </c>
      <c r="F246" s="9"/>
      <c r="I246" s="95">
        <v>3</v>
      </c>
      <c r="J246" s="148">
        <v>52440</v>
      </c>
      <c r="K246" s="18">
        <v>4370</v>
      </c>
      <c r="L246" s="19">
        <f t="shared" si="18"/>
        <v>27.181044057756388</v>
      </c>
    </row>
    <row r="247" spans="2:12" s="5" customFormat="1" ht="15" x14ac:dyDescent="0.2">
      <c r="B247" s="95">
        <v>29</v>
      </c>
      <c r="C247" s="148">
        <v>72016</v>
      </c>
      <c r="D247" s="96">
        <v>6001.34</v>
      </c>
      <c r="E247" s="19">
        <f t="shared" si="15"/>
        <v>37.32780451684561</v>
      </c>
      <c r="F247" s="9"/>
      <c r="I247" s="95">
        <v>4</v>
      </c>
      <c r="J247" s="148">
        <v>54179</v>
      </c>
      <c r="K247" s="18">
        <v>4514.92</v>
      </c>
      <c r="L247" s="19">
        <f t="shared" si="18"/>
        <v>28.082413920770083</v>
      </c>
    </row>
    <row r="248" spans="2:12" s="5" customFormat="1" ht="15" x14ac:dyDescent="0.2">
      <c r="B248" s="95">
        <v>30</v>
      </c>
      <c r="C248" s="148">
        <v>73215</v>
      </c>
      <c r="D248" s="96">
        <v>6101.25</v>
      </c>
      <c r="E248" s="19">
        <f t="shared" si="15"/>
        <v>37.949278045168455</v>
      </c>
      <c r="F248" s="9"/>
      <c r="I248" s="95">
        <v>5</v>
      </c>
      <c r="J248" s="148">
        <v>55921</v>
      </c>
      <c r="K248" s="18">
        <v>4660.09</v>
      </c>
      <c r="L248" s="19">
        <f t="shared" si="18"/>
        <v>28.985338763420959</v>
      </c>
    </row>
    <row r="249" spans="2:12" s="5" customFormat="1" ht="15" x14ac:dyDescent="0.2">
      <c r="B249" s="95">
        <v>31</v>
      </c>
      <c r="C249" s="148">
        <v>74404</v>
      </c>
      <c r="D249" s="96">
        <v>6200.34</v>
      </c>
      <c r="E249" s="19">
        <f t="shared" si="15"/>
        <v>38.565568308034059</v>
      </c>
      <c r="F249" s="9"/>
      <c r="I249" s="95">
        <v>6</v>
      </c>
      <c r="J249" s="148">
        <v>57544</v>
      </c>
      <c r="K249" s="18">
        <v>4795.34</v>
      </c>
      <c r="L249" s="19">
        <f t="shared" si="18"/>
        <v>29.82658274713069</v>
      </c>
    </row>
    <row r="250" spans="2:12" s="5" customFormat="1" ht="15" x14ac:dyDescent="0.2">
      <c r="B250" s="95">
        <v>32</v>
      </c>
      <c r="C250" s="148">
        <v>75611</v>
      </c>
      <c r="D250" s="96">
        <v>6300.92</v>
      </c>
      <c r="E250" s="19">
        <f t="shared" si="15"/>
        <v>39.191188448722698</v>
      </c>
      <c r="F250" s="9"/>
      <c r="I250" s="95">
        <v>7</v>
      </c>
      <c r="J250" s="148">
        <v>58210</v>
      </c>
      <c r="K250" s="18">
        <v>4850.84</v>
      </c>
      <c r="L250" s="19">
        <f t="shared" si="18"/>
        <v>30.171788226582741</v>
      </c>
    </row>
    <row r="251" spans="2:12" s="5" customFormat="1" ht="15" x14ac:dyDescent="0.2">
      <c r="B251" s="95">
        <v>33</v>
      </c>
      <c r="C251" s="148">
        <v>76819</v>
      </c>
      <c r="D251" s="96">
        <v>6401.59</v>
      </c>
      <c r="E251" s="19">
        <f t="shared" si="15"/>
        <v>39.817326915957054</v>
      </c>
      <c r="F251" s="9"/>
      <c r="I251" s="95">
        <v>8</v>
      </c>
      <c r="J251" s="148">
        <v>59456</v>
      </c>
      <c r="K251" s="18">
        <v>4954.67</v>
      </c>
      <c r="L251" s="19">
        <f t="shared" si="18"/>
        <v>30.817623102554609</v>
      </c>
    </row>
    <row r="252" spans="2:12" s="5" customFormat="1" ht="15" x14ac:dyDescent="0.2">
      <c r="B252" s="95">
        <v>34</v>
      </c>
      <c r="C252" s="148">
        <v>78056</v>
      </c>
      <c r="D252" s="96">
        <v>6504.67</v>
      </c>
      <c r="E252" s="19">
        <f t="shared" si="15"/>
        <v>40.458496853017401</v>
      </c>
      <c r="F252" s="9"/>
      <c r="I252" s="95">
        <v>9</v>
      </c>
      <c r="J252" s="148">
        <v>60690</v>
      </c>
      <c r="K252" s="18">
        <v>5057.5</v>
      </c>
      <c r="L252" s="19">
        <f t="shared" si="18"/>
        <v>31.457238059977783</v>
      </c>
    </row>
    <row r="253" spans="2:12" s="5" customFormat="1" ht="15" x14ac:dyDescent="0.2">
      <c r="B253" s="95">
        <v>35</v>
      </c>
      <c r="C253" s="148">
        <v>79291</v>
      </c>
      <c r="D253" s="96">
        <v>6607.59</v>
      </c>
      <c r="E253" s="19">
        <f t="shared" si="15"/>
        <v>41.098630136986301</v>
      </c>
      <c r="F253" s="9"/>
      <c r="I253" s="95">
        <v>10</v>
      </c>
      <c r="J253" s="148">
        <v>61945</v>
      </c>
      <c r="K253" s="18">
        <v>5162.09</v>
      </c>
      <c r="L253" s="19">
        <f>SUM(J253/365*7/37)</f>
        <v>32.107737874861165</v>
      </c>
    </row>
    <row r="254" spans="2:12" s="5" customFormat="1" ht="15" x14ac:dyDescent="0.2">
      <c r="B254" s="95">
        <v>36</v>
      </c>
      <c r="C254" s="148">
        <v>80560</v>
      </c>
      <c r="D254" s="96">
        <v>6713.34</v>
      </c>
      <c r="E254" s="19">
        <f t="shared" si="15"/>
        <v>41.756386523509811</v>
      </c>
      <c r="F254" s="9"/>
      <c r="I254" s="95">
        <v>11</v>
      </c>
      <c r="J254" s="148">
        <v>63177</v>
      </c>
      <c r="K254" s="18">
        <v>5264.75</v>
      </c>
      <c r="L254" s="19">
        <f>SUM(J254/365*7/37)</f>
        <v>32.746316179192888</v>
      </c>
    </row>
    <row r="255" spans="2:12" s="5" customFormat="1" ht="15" x14ac:dyDescent="0.2">
      <c r="B255" s="95">
        <v>37</v>
      </c>
      <c r="C255" s="148">
        <v>81809</v>
      </c>
      <c r="D255" s="96">
        <v>6817.42</v>
      </c>
      <c r="E255" s="19">
        <f t="shared" si="15"/>
        <v>42.403776379118845</v>
      </c>
      <c r="F255" s="9"/>
      <c r="I255" s="95">
        <v>12</v>
      </c>
      <c r="J255" s="148">
        <v>64431</v>
      </c>
      <c r="K255" s="18">
        <v>5369.25</v>
      </c>
      <c r="L255" s="19">
        <f>SUM(J255/365*7/37)</f>
        <v>33.39629766753054</v>
      </c>
    </row>
    <row r="256" spans="2:12" s="5" customFormat="1" ht="15" x14ac:dyDescent="0.2">
      <c r="B256" s="95">
        <v>38</v>
      </c>
      <c r="C256" s="148">
        <v>83071</v>
      </c>
      <c r="D256" s="96">
        <v>6922.59</v>
      </c>
      <c r="E256" s="19">
        <f t="shared" si="15"/>
        <v>43.057904479822284</v>
      </c>
      <c r="F256" s="9"/>
    </row>
    <row r="257" spans="2:6" s="5" customFormat="1" ht="15" x14ac:dyDescent="0.2">
      <c r="B257" s="95">
        <v>39</v>
      </c>
      <c r="C257" s="148">
        <v>84316</v>
      </c>
      <c r="D257" s="96">
        <v>7026.34</v>
      </c>
      <c r="E257" s="19">
        <f t="shared" si="15"/>
        <v>43.703221029248425</v>
      </c>
      <c r="F257" s="9"/>
    </row>
    <row r="258" spans="2:6" s="5" customFormat="1" ht="15" x14ac:dyDescent="0.2">
      <c r="B258" s="95">
        <v>40</v>
      </c>
      <c r="C258" s="148">
        <v>85561</v>
      </c>
      <c r="D258" s="96">
        <v>7130.09</v>
      </c>
      <c r="E258" s="19">
        <f t="shared" si="15"/>
        <v>44.348537578674566</v>
      </c>
      <c r="F258" s="9"/>
    </row>
    <row r="259" spans="2:6" s="5" customFormat="1" ht="15" x14ac:dyDescent="0.2">
      <c r="B259" s="95">
        <v>41</v>
      </c>
      <c r="C259" s="148">
        <v>86811</v>
      </c>
      <c r="D259" s="96">
        <v>7234.25</v>
      </c>
      <c r="E259" s="19">
        <f t="shared" si="15"/>
        <v>44.996445760829317</v>
      </c>
      <c r="F259" s="9"/>
    </row>
    <row r="260" spans="2:6" s="5" customFormat="1" ht="15" x14ac:dyDescent="0.2">
      <c r="B260" s="95">
        <v>42</v>
      </c>
      <c r="C260" s="148">
        <v>88061</v>
      </c>
      <c r="D260" s="96">
        <v>7338.42</v>
      </c>
      <c r="E260" s="19">
        <f t="shared" si="15"/>
        <v>45.644353942984083</v>
      </c>
      <c r="F260" s="9"/>
    </row>
    <row r="261" spans="2:6" s="5" customFormat="1" ht="15" x14ac:dyDescent="0.2">
      <c r="B261" s="95">
        <v>43</v>
      </c>
      <c r="C261" s="148">
        <v>89309</v>
      </c>
      <c r="D261" s="96">
        <v>7442.42</v>
      </c>
      <c r="E261" s="19">
        <f t="shared" si="15"/>
        <v>46.291225472047387</v>
      </c>
      <c r="F261" s="9"/>
    </row>
    <row r="262" spans="2:6" s="5" customFormat="1" ht="15" x14ac:dyDescent="0.2">
      <c r="B262" s="95">
        <v>44</v>
      </c>
      <c r="C262" s="148">
        <v>90564</v>
      </c>
      <c r="D262" s="96">
        <v>7547</v>
      </c>
      <c r="E262" s="19">
        <f t="shared" si="15"/>
        <v>46.941725286930769</v>
      </c>
      <c r="F262" s="9"/>
    </row>
    <row r="263" spans="2:6" s="5" customFormat="1" ht="15" x14ac:dyDescent="0.2">
      <c r="B263" s="95">
        <v>45</v>
      </c>
      <c r="C263" s="148">
        <v>91815</v>
      </c>
      <c r="D263" s="96">
        <v>7651.25</v>
      </c>
      <c r="E263" s="19">
        <f t="shared" si="15"/>
        <v>47.59015179563125</v>
      </c>
      <c r="F263" s="9"/>
    </row>
    <row r="264" spans="2:6" s="5" customFormat="1" ht="15" x14ac:dyDescent="0.2">
      <c r="B264" s="95">
        <v>46</v>
      </c>
      <c r="C264" s="148">
        <v>93069</v>
      </c>
      <c r="D264" s="96">
        <v>7755.75</v>
      </c>
      <c r="E264" s="19">
        <f t="shared" si="15"/>
        <v>48.240133283968902</v>
      </c>
      <c r="F264" s="9"/>
    </row>
    <row r="265" spans="2:6" s="5" customFormat="1" ht="15" x14ac:dyDescent="0.2">
      <c r="B265" s="95">
        <v>47</v>
      </c>
      <c r="C265" s="148">
        <v>94327</v>
      </c>
      <c r="D265" s="96">
        <v>7860.59</v>
      </c>
      <c r="E265" s="19">
        <f t="shared" si="15"/>
        <v>48.892188078489447</v>
      </c>
      <c r="F265" s="9"/>
    </row>
    <row r="266" spans="2:6" s="5" customFormat="1" ht="15" x14ac:dyDescent="0.2">
      <c r="B266" s="95">
        <v>48</v>
      </c>
      <c r="C266" s="148">
        <v>95574</v>
      </c>
      <c r="D266" s="96">
        <v>7964.5</v>
      </c>
      <c r="E266" s="19">
        <f t="shared" si="15"/>
        <v>49.538541281007042</v>
      </c>
      <c r="F266" s="9"/>
    </row>
    <row r="267" spans="2:6" s="5" customFormat="1" ht="15" x14ac:dyDescent="0.2">
      <c r="B267" s="95">
        <v>49</v>
      </c>
      <c r="C267" s="148">
        <v>96825</v>
      </c>
      <c r="D267" s="96">
        <v>8068.75</v>
      </c>
      <c r="E267" s="19">
        <f t="shared" si="15"/>
        <v>50.186967789707509</v>
      </c>
      <c r="F267" s="9"/>
    </row>
    <row r="268" spans="2:6" s="5" customFormat="1" ht="15" x14ac:dyDescent="0.2">
      <c r="D268" s="8"/>
      <c r="E268" s="8"/>
      <c r="F268" s="9"/>
    </row>
    <row r="269" spans="2:6" s="5" customFormat="1" ht="15" x14ac:dyDescent="0.2">
      <c r="D269" s="8"/>
      <c r="E269" s="8"/>
      <c r="F269" s="9"/>
    </row>
    <row r="270" spans="2:6" s="5" customFormat="1" ht="15" x14ac:dyDescent="0.2">
      <c r="D270" s="8"/>
      <c r="E270" s="8"/>
      <c r="F270" s="9"/>
    </row>
    <row r="271" spans="2:6" s="5" customFormat="1" ht="15" x14ac:dyDescent="0.2">
      <c r="D271" s="8"/>
      <c r="E271" s="8"/>
      <c r="F271" s="9"/>
    </row>
    <row r="272" spans="2:6" s="5" customFormat="1" ht="15" x14ac:dyDescent="0.2">
      <c r="D272" s="8"/>
      <c r="E272" s="8"/>
      <c r="F272" s="9"/>
    </row>
    <row r="273" spans="4:6" s="5" customFormat="1" ht="15" x14ac:dyDescent="0.2">
      <c r="D273" s="8"/>
      <c r="E273" s="8"/>
      <c r="F273" s="9"/>
    </row>
    <row r="274" spans="4:6" s="5" customFormat="1" ht="15" x14ac:dyDescent="0.2">
      <c r="D274" s="8"/>
      <c r="E274" s="8"/>
      <c r="F274" s="9"/>
    </row>
    <row r="275" spans="4:6" s="5" customFormat="1" ht="15" x14ac:dyDescent="0.2">
      <c r="D275" s="8"/>
      <c r="E275" s="8"/>
      <c r="F275" s="9"/>
    </row>
    <row r="276" spans="4:6" s="5" customFormat="1" ht="15" x14ac:dyDescent="0.2">
      <c r="D276" s="8"/>
      <c r="E276" s="8"/>
      <c r="F276" s="9"/>
    </row>
    <row r="277" spans="4:6" s="5" customFormat="1" ht="15" x14ac:dyDescent="0.2">
      <c r="D277" s="8"/>
      <c r="E277" s="8"/>
      <c r="F277" s="9"/>
    </row>
    <row r="278" spans="4:6" s="5" customFormat="1" ht="15" x14ac:dyDescent="0.2">
      <c r="D278" s="8"/>
      <c r="E278" s="8"/>
      <c r="F278" s="9"/>
    </row>
    <row r="279" spans="4:6" s="5" customFormat="1" ht="15" x14ac:dyDescent="0.2">
      <c r="D279" s="8"/>
      <c r="E279" s="8"/>
      <c r="F279" s="9"/>
    </row>
    <row r="280" spans="4:6" s="5" customFormat="1" ht="15" x14ac:dyDescent="0.2">
      <c r="D280" s="8"/>
      <c r="E280" s="8"/>
      <c r="F280" s="9"/>
    </row>
    <row r="281" spans="4:6" s="5" customFormat="1" ht="15" x14ac:dyDescent="0.2">
      <c r="D281" s="8"/>
      <c r="E281" s="8"/>
      <c r="F281" s="9"/>
    </row>
    <row r="282" spans="4:6" s="5" customFormat="1" ht="15" x14ac:dyDescent="0.2">
      <c r="D282" s="8"/>
      <c r="E282" s="8"/>
      <c r="F282" s="9"/>
    </row>
    <row r="283" spans="4:6" s="5" customFormat="1" ht="15" x14ac:dyDescent="0.2">
      <c r="D283" s="8"/>
      <c r="E283" s="8"/>
      <c r="F283" s="9"/>
    </row>
    <row r="284" spans="4:6" s="5" customFormat="1" ht="15" x14ac:dyDescent="0.2">
      <c r="D284" s="8"/>
      <c r="E284" s="8"/>
      <c r="F284" s="9"/>
    </row>
    <row r="285" spans="4:6" s="5" customFormat="1" ht="15" x14ac:dyDescent="0.2">
      <c r="D285" s="8"/>
      <c r="E285" s="8"/>
      <c r="F285" s="9"/>
    </row>
    <row r="286" spans="4:6" s="5" customFormat="1" ht="15" x14ac:dyDescent="0.2">
      <c r="D286" s="8"/>
      <c r="E286" s="8"/>
      <c r="F286" s="9"/>
    </row>
    <row r="287" spans="4:6" s="5" customFormat="1" ht="15" x14ac:dyDescent="0.2">
      <c r="D287" s="8"/>
      <c r="E287" s="8"/>
      <c r="F287" s="9"/>
    </row>
    <row r="288" spans="4:6" s="5" customFormat="1" ht="15" x14ac:dyDescent="0.2">
      <c r="D288" s="8"/>
      <c r="E288" s="8"/>
      <c r="F288" s="9"/>
    </row>
    <row r="289" spans="1:12" s="5" customFormat="1" ht="15" x14ac:dyDescent="0.2">
      <c r="B289" s="1"/>
      <c r="C289" s="1"/>
      <c r="D289" s="3"/>
      <c r="E289" s="3"/>
      <c r="F289" s="4"/>
      <c r="G289" s="1"/>
    </row>
    <row r="290" spans="1:12" s="5" customFormat="1" ht="15" x14ac:dyDescent="0.2">
      <c r="A290" s="1"/>
      <c r="B290" s="1"/>
      <c r="C290" s="1"/>
      <c r="D290" s="3"/>
      <c r="E290" s="3"/>
      <c r="F290" s="4"/>
      <c r="G290" s="1"/>
    </row>
    <row r="291" spans="1:12" ht="15" x14ac:dyDescent="0.2">
      <c r="I291" s="5"/>
      <c r="J291" s="5"/>
      <c r="K291" s="5"/>
      <c r="L291" s="5"/>
    </row>
    <row r="292" spans="1:12" ht="15" x14ac:dyDescent="0.2">
      <c r="I292" s="5"/>
      <c r="J292" s="5"/>
      <c r="K292" s="5"/>
      <c r="L292" s="5"/>
    </row>
    <row r="294" spans="1:12" ht="15" x14ac:dyDescent="0.2">
      <c r="B294" s="5"/>
    </row>
    <row r="297" spans="1:12" ht="18" x14ac:dyDescent="0.25">
      <c r="C297" s="180" t="s">
        <v>108</v>
      </c>
      <c r="D297" s="71"/>
      <c r="E297" s="72"/>
    </row>
    <row r="298" spans="1:12" x14ac:dyDescent="0.2">
      <c r="C298" s="73"/>
      <c r="D298" s="71"/>
      <c r="E298" s="72"/>
    </row>
    <row r="299" spans="1:12" ht="15.75" x14ac:dyDescent="0.25">
      <c r="C299" s="74" t="s">
        <v>109</v>
      </c>
      <c r="D299" s="75"/>
      <c r="E299" s="5"/>
      <c r="F299" s="9"/>
      <c r="G299" s="5"/>
      <c r="H299" s="5"/>
    </row>
    <row r="300" spans="1:12" ht="15" x14ac:dyDescent="0.2">
      <c r="C300" s="75"/>
      <c r="D300" s="75"/>
      <c r="E300" s="5"/>
      <c r="F300" s="9"/>
      <c r="G300" s="5"/>
      <c r="H300" s="5"/>
    </row>
    <row r="301" spans="1:12" ht="15.75" x14ac:dyDescent="0.25">
      <c r="C301" s="76" t="s">
        <v>110</v>
      </c>
      <c r="D301" s="246" t="s">
        <v>111</v>
      </c>
      <c r="E301" s="247"/>
      <c r="F301" s="103" t="s">
        <v>112</v>
      </c>
      <c r="G301" s="156" t="s">
        <v>113</v>
      </c>
      <c r="H301" s="170"/>
      <c r="I301" s="157"/>
      <c r="J301" s="157"/>
      <c r="K301" s="158"/>
    </row>
    <row r="302" spans="1:12" ht="15" x14ac:dyDescent="0.2">
      <c r="C302" s="168">
        <v>1015</v>
      </c>
      <c r="D302" s="291" t="s">
        <v>114</v>
      </c>
      <c r="E302" s="292"/>
      <c r="F302" s="80" t="s">
        <v>115</v>
      </c>
      <c r="G302" s="222" t="s">
        <v>116</v>
      </c>
      <c r="H302" s="223"/>
      <c r="I302" s="223"/>
      <c r="J302" s="223"/>
      <c r="K302" s="224"/>
    </row>
    <row r="303" spans="1:12" ht="15" x14ac:dyDescent="0.2">
      <c r="C303" s="169">
        <v>1020</v>
      </c>
      <c r="D303" s="291" t="s">
        <v>117</v>
      </c>
      <c r="E303" s="292"/>
      <c r="F303" s="80" t="s">
        <v>118</v>
      </c>
      <c r="G303" s="222" t="s">
        <v>119</v>
      </c>
      <c r="H303" s="223"/>
      <c r="I303" s="223"/>
      <c r="J303" s="223"/>
      <c r="K303" s="224"/>
    </row>
    <row r="304" spans="1:12" ht="63.75" customHeight="1" x14ac:dyDescent="0.2">
      <c r="C304" s="77">
        <v>1253</v>
      </c>
      <c r="D304" s="248" t="s">
        <v>120</v>
      </c>
      <c r="E304" s="264"/>
      <c r="F304" s="78" t="s">
        <v>115</v>
      </c>
      <c r="G304" s="222" t="s">
        <v>121</v>
      </c>
      <c r="H304" s="223"/>
      <c r="I304" s="223"/>
      <c r="J304" s="223"/>
      <c r="K304" s="224"/>
    </row>
    <row r="305" spans="3:12" ht="15.75" x14ac:dyDescent="0.25">
      <c r="C305" s="183">
        <v>1306</v>
      </c>
      <c r="D305" s="214" t="s">
        <v>122</v>
      </c>
      <c r="E305" s="245"/>
      <c r="F305" s="80" t="s">
        <v>115</v>
      </c>
      <c r="G305" s="179" t="s">
        <v>123</v>
      </c>
      <c r="H305" s="155"/>
      <c r="I305" s="170"/>
      <c r="J305" s="170"/>
      <c r="K305" s="162"/>
    </row>
    <row r="306" spans="3:12" ht="15" customHeight="1" x14ac:dyDescent="0.25">
      <c r="C306" s="183">
        <v>1324</v>
      </c>
      <c r="D306" s="214" t="s">
        <v>124</v>
      </c>
      <c r="E306" s="245"/>
      <c r="F306" s="80" t="s">
        <v>115</v>
      </c>
      <c r="G306" s="222" t="s">
        <v>125</v>
      </c>
      <c r="H306" s="223"/>
      <c r="I306" s="223"/>
      <c r="J306" s="223"/>
      <c r="K306" s="224"/>
      <c r="L306" s="79"/>
    </row>
    <row r="307" spans="3:12" ht="15" customHeight="1" x14ac:dyDescent="0.25">
      <c r="C307" s="183">
        <v>1403</v>
      </c>
      <c r="D307" s="214" t="s">
        <v>126</v>
      </c>
      <c r="E307" s="245"/>
      <c r="F307" s="80" t="s">
        <v>115</v>
      </c>
      <c r="G307" s="222" t="s">
        <v>127</v>
      </c>
      <c r="H307" s="223"/>
      <c r="I307" s="223"/>
      <c r="J307" s="223"/>
      <c r="K307" s="224"/>
      <c r="L307" s="81"/>
    </row>
    <row r="308" spans="3:12" ht="15" customHeight="1" x14ac:dyDescent="0.25">
      <c r="C308" s="183">
        <v>1405</v>
      </c>
      <c r="D308" s="214" t="s">
        <v>128</v>
      </c>
      <c r="E308" s="245"/>
      <c r="F308" s="80" t="s">
        <v>115</v>
      </c>
      <c r="G308" s="222" t="s">
        <v>116</v>
      </c>
      <c r="H308" s="223"/>
      <c r="I308" s="223"/>
      <c r="J308" s="223"/>
      <c r="K308" s="224"/>
      <c r="L308" s="82"/>
    </row>
    <row r="309" spans="3:12" ht="15.75" x14ac:dyDescent="0.25">
      <c r="C309" s="183">
        <v>1421</v>
      </c>
      <c r="D309" s="214" t="s">
        <v>129</v>
      </c>
      <c r="E309" s="245"/>
      <c r="F309" s="80" t="s">
        <v>115</v>
      </c>
      <c r="G309" s="293" t="s">
        <v>130</v>
      </c>
      <c r="H309" s="294"/>
      <c r="I309" s="294"/>
      <c r="J309" s="294"/>
      <c r="K309" s="295"/>
      <c r="L309" s="81"/>
    </row>
    <row r="310" spans="3:12" ht="15.75" customHeight="1" x14ac:dyDescent="0.25">
      <c r="C310" s="183">
        <v>1510</v>
      </c>
      <c r="D310" s="214" t="s">
        <v>131</v>
      </c>
      <c r="E310" s="245"/>
      <c r="F310" s="80" t="s">
        <v>118</v>
      </c>
      <c r="G310" s="222" t="s">
        <v>132</v>
      </c>
      <c r="H310" s="223"/>
      <c r="I310" s="223"/>
      <c r="J310" s="223"/>
      <c r="K310" s="224"/>
      <c r="L310" s="81"/>
    </row>
    <row r="311" spans="3:12" ht="15.75" customHeight="1" x14ac:dyDescent="0.25">
      <c r="C311" s="183">
        <v>1515</v>
      </c>
      <c r="D311" s="214" t="s">
        <v>133</v>
      </c>
      <c r="E311" s="245"/>
      <c r="F311" s="80" t="s">
        <v>118</v>
      </c>
      <c r="G311" s="222" t="s">
        <v>134</v>
      </c>
      <c r="H311" s="223"/>
      <c r="I311" s="223"/>
      <c r="J311" s="223"/>
      <c r="K311" s="224"/>
      <c r="L311" s="81"/>
    </row>
    <row r="312" spans="3:12" ht="15.75" x14ac:dyDescent="0.25">
      <c r="C312" s="183">
        <v>1600</v>
      </c>
      <c r="D312" s="214" t="s">
        <v>135</v>
      </c>
      <c r="E312" s="245"/>
      <c r="F312" s="80" t="s">
        <v>136</v>
      </c>
      <c r="G312" s="222" t="s">
        <v>137</v>
      </c>
      <c r="H312" s="223"/>
      <c r="I312" s="223"/>
      <c r="J312" s="223"/>
      <c r="K312" s="224"/>
      <c r="L312" s="82"/>
    </row>
    <row r="313" spans="3:12" ht="15.75" x14ac:dyDescent="0.25">
      <c r="C313" s="183">
        <v>1605</v>
      </c>
      <c r="D313" s="214" t="s">
        <v>138</v>
      </c>
      <c r="E313" s="245"/>
      <c r="F313" s="80" t="s">
        <v>136</v>
      </c>
      <c r="G313" s="222" t="s">
        <v>139</v>
      </c>
      <c r="H313" s="223"/>
      <c r="I313" s="223"/>
      <c r="J313" s="223"/>
      <c r="K313" s="224"/>
      <c r="L313" s="81"/>
    </row>
    <row r="314" spans="3:12" ht="15.75" customHeight="1" x14ac:dyDescent="0.25">
      <c r="C314" s="183">
        <v>1610</v>
      </c>
      <c r="D314" s="214" t="s">
        <v>140</v>
      </c>
      <c r="E314" s="245"/>
      <c r="F314" s="80" t="s">
        <v>115</v>
      </c>
      <c r="G314" s="222" t="s">
        <v>141</v>
      </c>
      <c r="H314" s="223"/>
      <c r="I314" s="223"/>
      <c r="J314" s="223"/>
      <c r="K314" s="224"/>
      <c r="L314" s="81"/>
    </row>
    <row r="315" spans="3:12" ht="15" customHeight="1" x14ac:dyDescent="0.25">
      <c r="C315" s="183">
        <v>1615</v>
      </c>
      <c r="D315" s="214" t="s">
        <v>142</v>
      </c>
      <c r="E315" s="245"/>
      <c r="F315" s="80" t="s">
        <v>118</v>
      </c>
      <c r="G315" s="296" t="s">
        <v>143</v>
      </c>
      <c r="H315" s="297"/>
      <c r="I315" s="297"/>
      <c r="J315" s="297"/>
      <c r="K315" s="298"/>
      <c r="L315" s="81"/>
    </row>
    <row r="316" spans="3:12" ht="15" customHeight="1" x14ac:dyDescent="0.25">
      <c r="C316" s="183">
        <v>1620</v>
      </c>
      <c r="D316" s="214" t="s">
        <v>144</v>
      </c>
      <c r="E316" s="245"/>
      <c r="F316" s="80" t="s">
        <v>136</v>
      </c>
      <c r="G316" s="296" t="s">
        <v>145</v>
      </c>
      <c r="H316" s="297"/>
      <c r="I316" s="297"/>
      <c r="J316" s="297"/>
      <c r="K316" s="298"/>
      <c r="L316" s="81"/>
    </row>
    <row r="317" spans="3:12" ht="15.75" customHeight="1" x14ac:dyDescent="0.25">
      <c r="C317" s="183">
        <v>1625</v>
      </c>
      <c r="D317" s="214" t="s">
        <v>146</v>
      </c>
      <c r="E317" s="245"/>
      <c r="F317" s="80" t="s">
        <v>115</v>
      </c>
      <c r="G317" s="296" t="s">
        <v>147</v>
      </c>
      <c r="H317" s="297"/>
      <c r="I317" s="297"/>
      <c r="J317" s="297"/>
      <c r="K317" s="298"/>
      <c r="L317" s="81"/>
    </row>
    <row r="318" spans="3:12" ht="15" customHeight="1" x14ac:dyDescent="0.25">
      <c r="C318" s="183">
        <v>1630</v>
      </c>
      <c r="D318" s="214" t="s">
        <v>148</v>
      </c>
      <c r="E318" s="245"/>
      <c r="F318" s="80" t="s">
        <v>115</v>
      </c>
      <c r="G318" s="299" t="s">
        <v>149</v>
      </c>
      <c r="H318" s="300"/>
      <c r="I318" s="300"/>
      <c r="J318" s="300"/>
      <c r="K318" s="301"/>
      <c r="L318" s="81"/>
    </row>
    <row r="319" spans="3:12" ht="15" customHeight="1" x14ac:dyDescent="0.25">
      <c r="C319" s="165">
        <v>1632</v>
      </c>
      <c r="D319" s="116" t="s">
        <v>150</v>
      </c>
      <c r="E319" s="166"/>
      <c r="F319" s="167" t="s">
        <v>115</v>
      </c>
      <c r="G319" s="302" t="s">
        <v>151</v>
      </c>
      <c r="H319" s="302"/>
      <c r="I319" s="302"/>
      <c r="J319" s="302"/>
      <c r="K319" s="302"/>
      <c r="L319" s="81"/>
    </row>
    <row r="320" spans="3:12" ht="15" customHeight="1" x14ac:dyDescent="0.25">
      <c r="C320" s="212">
        <v>1650</v>
      </c>
      <c r="D320" s="240" t="s">
        <v>152</v>
      </c>
      <c r="E320" s="240"/>
      <c r="F320" s="213" t="s">
        <v>115</v>
      </c>
      <c r="G320" s="240" t="s">
        <v>153</v>
      </c>
      <c r="H320" s="240"/>
      <c r="I320" s="240"/>
      <c r="J320" s="240"/>
      <c r="K320" s="240"/>
      <c r="L320" s="81"/>
    </row>
    <row r="321" spans="3:12" ht="15" customHeight="1" x14ac:dyDescent="0.25">
      <c r="C321" s="212">
        <v>1658</v>
      </c>
      <c r="D321" s="240" t="s">
        <v>154</v>
      </c>
      <c r="E321" s="240"/>
      <c r="F321" s="213" t="s">
        <v>115</v>
      </c>
      <c r="G321" s="306" t="s">
        <v>155</v>
      </c>
      <c r="H321" s="307"/>
      <c r="I321" s="307"/>
      <c r="J321" s="307"/>
      <c r="K321" s="308"/>
      <c r="L321" s="81"/>
    </row>
    <row r="322" spans="3:12" ht="15.75" x14ac:dyDescent="0.25">
      <c r="C322" s="5"/>
      <c r="D322" s="8"/>
      <c r="E322" s="8"/>
      <c r="F322" s="9"/>
      <c r="G322" s="5"/>
      <c r="L322" s="81"/>
    </row>
    <row r="323" spans="3:12" ht="15.75" x14ac:dyDescent="0.25">
      <c r="C323" s="74" t="s">
        <v>156</v>
      </c>
      <c r="D323" s="8"/>
      <c r="E323" s="8"/>
      <c r="F323" s="9"/>
      <c r="G323" s="5"/>
      <c r="H323" s="5"/>
      <c r="I323" s="181"/>
      <c r="J323" s="181"/>
      <c r="K323" s="181"/>
      <c r="L323" s="81"/>
    </row>
    <row r="324" spans="3:12" ht="15.75" x14ac:dyDescent="0.25">
      <c r="C324" s="5"/>
      <c r="D324" s="5"/>
      <c r="E324" s="5"/>
      <c r="F324" s="9"/>
      <c r="G324" s="5"/>
      <c r="H324" s="5"/>
      <c r="I324" s="181"/>
      <c r="J324" s="181"/>
      <c r="K324" s="181"/>
      <c r="L324" s="81"/>
    </row>
    <row r="325" spans="3:12" ht="15.75" x14ac:dyDescent="0.25">
      <c r="C325" s="76" t="s">
        <v>110</v>
      </c>
      <c r="D325" s="246" t="s">
        <v>111</v>
      </c>
      <c r="E325" s="247"/>
      <c r="F325" s="103" t="s">
        <v>112</v>
      </c>
      <c r="G325" s="159" t="s">
        <v>113</v>
      </c>
      <c r="H325" s="155"/>
      <c r="I325" s="160"/>
      <c r="J325" s="160"/>
      <c r="K325" s="161"/>
    </row>
    <row r="326" spans="3:12" ht="65.25" customHeight="1" x14ac:dyDescent="0.2">
      <c r="C326" s="77">
        <v>1253</v>
      </c>
      <c r="D326" s="248" t="s">
        <v>120</v>
      </c>
      <c r="E326" s="264"/>
      <c r="F326" s="78" t="s">
        <v>115</v>
      </c>
      <c r="G326" s="222" t="str">
        <f>G304</f>
        <v>Cash Amount.  Payments will be not considered unless the additional expenditure exceeds £3.27 per week and payments should continue for a period of 1 year from the date of transfer, whichever is the shorter</v>
      </c>
      <c r="H326" s="223"/>
      <c r="I326" s="223"/>
      <c r="J326" s="223"/>
      <c r="K326" s="224"/>
    </row>
    <row r="327" spans="3:12" ht="15.75" customHeight="1" x14ac:dyDescent="0.25">
      <c r="C327" s="183">
        <v>1403</v>
      </c>
      <c r="D327" s="214" t="s">
        <v>126</v>
      </c>
      <c r="E327" s="245"/>
      <c r="F327" s="80" t="s">
        <v>115</v>
      </c>
      <c r="G327" s="222" t="s">
        <v>127</v>
      </c>
      <c r="H327" s="223"/>
      <c r="I327" s="223"/>
      <c r="J327" s="223"/>
      <c r="K327" s="224"/>
    </row>
    <row r="328" spans="3:12" ht="15" customHeight="1" x14ac:dyDescent="0.25">
      <c r="C328" s="183">
        <v>1405</v>
      </c>
      <c r="D328" s="214" t="s">
        <v>128</v>
      </c>
      <c r="E328" s="245"/>
      <c r="F328" s="80" t="s">
        <v>115</v>
      </c>
      <c r="G328" s="222" t="s">
        <v>116</v>
      </c>
      <c r="H328" s="223"/>
      <c r="I328" s="223"/>
      <c r="J328" s="223"/>
      <c r="K328" s="224"/>
      <c r="L328" s="79"/>
    </row>
    <row r="329" spans="3:12" ht="15.75" customHeight="1" x14ac:dyDescent="0.25">
      <c r="C329" s="183">
        <v>1510</v>
      </c>
      <c r="D329" s="214" t="s">
        <v>131</v>
      </c>
      <c r="E329" s="245"/>
      <c r="F329" s="80" t="s">
        <v>118</v>
      </c>
      <c r="G329" s="222" t="str">
        <f>G310</f>
        <v>44 Weeks Max</v>
      </c>
      <c r="H329" s="223"/>
      <c r="I329" s="223"/>
      <c r="J329" s="223"/>
      <c r="K329" s="224"/>
      <c r="L329" s="81"/>
    </row>
    <row r="330" spans="3:12" ht="15.75" customHeight="1" x14ac:dyDescent="0.25">
      <c r="C330" s="183">
        <v>1515</v>
      </c>
      <c r="D330" s="214" t="s">
        <v>133</v>
      </c>
      <c r="E330" s="245"/>
      <c r="F330" s="80" t="s">
        <v>118</v>
      </c>
      <c r="G330" s="222" t="str">
        <f>G311</f>
        <v>27 or 32 Days</v>
      </c>
      <c r="H330" s="223"/>
      <c r="I330" s="223"/>
      <c r="J330" s="223"/>
      <c r="K330" s="224"/>
      <c r="L330" s="81"/>
    </row>
    <row r="331" spans="3:12" ht="15.75" x14ac:dyDescent="0.25">
      <c r="C331" s="183">
        <v>1600</v>
      </c>
      <c r="D331" s="214" t="s">
        <v>135</v>
      </c>
      <c r="E331" s="245"/>
      <c r="F331" s="80" t="s">
        <v>136</v>
      </c>
      <c r="G331" s="222" t="str">
        <f>G312</f>
        <v>SCP * 1.5</v>
      </c>
      <c r="H331" s="223"/>
      <c r="I331" s="223"/>
      <c r="J331" s="223"/>
      <c r="K331" s="224"/>
      <c r="L331" s="81"/>
    </row>
    <row r="332" spans="3:12" ht="15.75" x14ac:dyDescent="0.25">
      <c r="C332" s="183">
        <v>1605</v>
      </c>
      <c r="D332" s="214" t="s">
        <v>138</v>
      </c>
      <c r="E332" s="245"/>
      <c r="F332" s="80" t="s">
        <v>136</v>
      </c>
      <c r="G332" s="222" t="str">
        <f>G313</f>
        <v>SCP * 1/3</v>
      </c>
      <c r="H332" s="223"/>
      <c r="I332" s="223"/>
      <c r="J332" s="223"/>
      <c r="K332" s="224"/>
      <c r="L332" s="81"/>
    </row>
    <row r="333" spans="3:12" ht="15.75" customHeight="1" x14ac:dyDescent="0.25">
      <c r="C333" s="183">
        <v>1610</v>
      </c>
      <c r="D333" s="214" t="s">
        <v>140</v>
      </c>
      <c r="E333" s="245"/>
      <c r="F333" s="80" t="s">
        <v>115</v>
      </c>
      <c r="G333" s="222" t="s">
        <v>141</v>
      </c>
      <c r="H333" s="223"/>
      <c r="I333" s="223"/>
      <c r="J333" s="223"/>
      <c r="K333" s="224"/>
      <c r="L333" s="81"/>
    </row>
    <row r="334" spans="3:12" ht="15" customHeight="1" x14ac:dyDescent="0.25">
      <c r="C334" s="183">
        <v>1615</v>
      </c>
      <c r="D334" s="214" t="s">
        <v>142</v>
      </c>
      <c r="E334" s="245"/>
      <c r="F334" s="80" t="s">
        <v>118</v>
      </c>
      <c r="G334" s="296" t="str">
        <f>G315</f>
        <v>£32.77 per session</v>
      </c>
      <c r="H334" s="297"/>
      <c r="I334" s="297"/>
      <c r="J334" s="297"/>
      <c r="K334" s="298"/>
      <c r="L334" s="81"/>
    </row>
    <row r="335" spans="3:12" ht="15" customHeight="1" x14ac:dyDescent="0.25">
      <c r="C335" s="183">
        <v>1620</v>
      </c>
      <c r="D335" s="214" t="s">
        <v>144</v>
      </c>
      <c r="E335" s="245"/>
      <c r="F335" s="80" t="s">
        <v>136</v>
      </c>
      <c r="G335" s="296" t="s">
        <v>145</v>
      </c>
      <c r="H335" s="297"/>
      <c r="I335" s="297"/>
      <c r="J335" s="297"/>
      <c r="K335" s="298"/>
      <c r="L335" s="81"/>
    </row>
    <row r="336" spans="3:12" ht="15.75" customHeight="1" x14ac:dyDescent="0.25">
      <c r="C336" s="183">
        <v>1630</v>
      </c>
      <c r="D336" s="214" t="s">
        <v>148</v>
      </c>
      <c r="E336" s="215"/>
      <c r="F336" s="80" t="s">
        <v>115</v>
      </c>
      <c r="G336" s="299" t="str">
        <f>G318</f>
        <v>£198.38 PA, £16.45 monthly amount auto populates</v>
      </c>
      <c r="H336" s="300"/>
      <c r="I336" s="300"/>
      <c r="J336" s="300"/>
      <c r="K336" s="301"/>
      <c r="L336" s="81"/>
    </row>
    <row r="337" spans="3:12" ht="15" customHeight="1" x14ac:dyDescent="0.25">
      <c r="C337" s="183">
        <v>1632</v>
      </c>
      <c r="D337" s="83" t="s">
        <v>150</v>
      </c>
      <c r="E337" s="84"/>
      <c r="F337" s="80" t="s">
        <v>115</v>
      </c>
      <c r="G337" s="302" t="str">
        <f>G319</f>
        <v>Cash amount and only payable for scp 1, 2, and 3</v>
      </c>
      <c r="H337" s="302"/>
      <c r="I337" s="302"/>
      <c r="J337" s="302"/>
      <c r="K337" s="302"/>
      <c r="L337" s="81"/>
    </row>
    <row r="338" spans="3:12" ht="15" customHeight="1" x14ac:dyDescent="0.25">
      <c r="C338" s="183">
        <v>1634</v>
      </c>
      <c r="D338" s="214" t="s">
        <v>157</v>
      </c>
      <c r="E338" s="215"/>
      <c r="F338" s="163" t="s">
        <v>115</v>
      </c>
      <c r="G338" s="241" t="s">
        <v>158</v>
      </c>
      <c r="H338" s="241"/>
      <c r="I338" s="241"/>
      <c r="J338" s="241"/>
      <c r="K338" s="241"/>
      <c r="L338" s="81"/>
    </row>
    <row r="339" spans="3:12" ht="15" customHeight="1" x14ac:dyDescent="0.25">
      <c r="C339" s="183">
        <v>1636</v>
      </c>
      <c r="D339" s="214" t="s">
        <v>159</v>
      </c>
      <c r="E339" s="215"/>
      <c r="F339" s="163" t="s">
        <v>115</v>
      </c>
      <c r="G339" s="241" t="s">
        <v>160</v>
      </c>
      <c r="H339" s="241"/>
      <c r="I339" s="241"/>
      <c r="J339" s="241"/>
      <c r="K339" s="241"/>
      <c r="L339" s="81"/>
    </row>
    <row r="340" spans="3:12" ht="15" customHeight="1" x14ac:dyDescent="0.25">
      <c r="C340" s="85"/>
      <c r="D340" s="5"/>
      <c r="E340" s="88"/>
      <c r="F340" s="86"/>
      <c r="G340" s="87"/>
      <c r="L340" s="81"/>
    </row>
    <row r="341" spans="3:12" ht="15.75" x14ac:dyDescent="0.25">
      <c r="C341" s="85"/>
      <c r="D341" s="5"/>
      <c r="E341" s="88"/>
      <c r="F341" s="86"/>
      <c r="G341" s="87"/>
      <c r="L341" s="81"/>
    </row>
    <row r="342" spans="3:12" ht="15.75" x14ac:dyDescent="0.25">
      <c r="C342" s="250" t="s">
        <v>161</v>
      </c>
      <c r="D342" s="304"/>
      <c r="E342" s="304"/>
      <c r="F342" s="86"/>
      <c r="G342" s="87"/>
      <c r="H342" s="181"/>
      <c r="I342" s="181"/>
      <c r="J342" s="181"/>
      <c r="K342" s="181"/>
      <c r="L342" s="81"/>
    </row>
    <row r="343" spans="3:12" ht="15.75" x14ac:dyDescent="0.25">
      <c r="C343" s="85"/>
      <c r="D343" s="5"/>
      <c r="E343" s="88"/>
      <c r="F343" s="86"/>
      <c r="G343" s="87"/>
      <c r="H343" s="181"/>
      <c r="I343" s="181"/>
      <c r="J343" s="181"/>
      <c r="K343" s="181"/>
      <c r="L343" s="81"/>
    </row>
    <row r="344" spans="3:12" ht="15.75" x14ac:dyDescent="0.25">
      <c r="C344" s="76" t="s">
        <v>110</v>
      </c>
      <c r="D344" s="246" t="s">
        <v>111</v>
      </c>
      <c r="E344" s="305"/>
      <c r="F344" s="164" t="s">
        <v>112</v>
      </c>
      <c r="G344" s="237" t="s">
        <v>113</v>
      </c>
      <c r="H344" s="238"/>
      <c r="I344" s="238"/>
      <c r="J344" s="238"/>
      <c r="K344" s="239"/>
      <c r="L344" s="81"/>
    </row>
    <row r="345" spans="3:12" ht="66.75" customHeight="1" x14ac:dyDescent="0.25">
      <c r="C345" s="77">
        <v>1253</v>
      </c>
      <c r="D345" s="248" t="s">
        <v>120</v>
      </c>
      <c r="E345" s="249"/>
      <c r="F345" s="78" t="s">
        <v>115</v>
      </c>
      <c r="G345" s="242" t="str">
        <f>G304</f>
        <v>Cash Amount.  Payments will be not considered unless the additional expenditure exceeds £3.27 per week and payments should continue for a period of 1 year from the date of transfer, whichever is the shorter</v>
      </c>
      <c r="H345" s="243"/>
      <c r="I345" s="243"/>
      <c r="J345" s="243"/>
      <c r="K345" s="244"/>
      <c r="L345" s="81"/>
    </row>
    <row r="346" spans="3:12" ht="15.75" customHeight="1" x14ac:dyDescent="0.25">
      <c r="C346" s="183">
        <v>1403</v>
      </c>
      <c r="D346" s="214" t="s">
        <v>126</v>
      </c>
      <c r="E346" s="215"/>
      <c r="F346" s="80" t="s">
        <v>115</v>
      </c>
      <c r="G346" s="222" t="s">
        <v>127</v>
      </c>
      <c r="H346" s="223"/>
      <c r="I346" s="223"/>
      <c r="J346" s="223"/>
      <c r="K346" s="224"/>
      <c r="L346" s="81"/>
    </row>
    <row r="347" spans="3:12" ht="15" customHeight="1" x14ac:dyDescent="0.25">
      <c r="C347" s="183">
        <v>1405</v>
      </c>
      <c r="D347" s="214" t="s">
        <v>128</v>
      </c>
      <c r="E347" s="245"/>
      <c r="F347" s="80" t="s">
        <v>115</v>
      </c>
      <c r="G347" s="222" t="s">
        <v>116</v>
      </c>
      <c r="H347" s="223"/>
      <c r="I347" s="223"/>
      <c r="J347" s="223"/>
      <c r="K347" s="224"/>
      <c r="L347" s="79"/>
    </row>
    <row r="348" spans="3:12" ht="15.75" customHeight="1" x14ac:dyDescent="0.25">
      <c r="C348" s="183">
        <v>1510</v>
      </c>
      <c r="D348" s="214" t="s">
        <v>131</v>
      </c>
      <c r="E348" s="215"/>
      <c r="F348" s="80" t="s">
        <v>118</v>
      </c>
      <c r="G348" s="222" t="str">
        <f>G310</f>
        <v>44 Weeks Max</v>
      </c>
      <c r="H348" s="223"/>
      <c r="I348" s="223"/>
      <c r="J348" s="223"/>
      <c r="K348" s="224"/>
      <c r="L348" s="81"/>
    </row>
    <row r="349" spans="3:12" ht="15.75" customHeight="1" x14ac:dyDescent="0.25">
      <c r="C349" s="183">
        <v>1515</v>
      </c>
      <c r="D349" s="214" t="s">
        <v>133</v>
      </c>
      <c r="E349" s="215"/>
      <c r="F349" s="80" t="s">
        <v>118</v>
      </c>
      <c r="G349" s="231" t="str">
        <f>G311</f>
        <v>27 or 32 Days</v>
      </c>
      <c r="H349" s="232"/>
      <c r="I349" s="232"/>
      <c r="J349" s="232"/>
      <c r="K349" s="233"/>
      <c r="L349" s="81"/>
    </row>
    <row r="350" spans="3:12" ht="15.75" customHeight="1" x14ac:dyDescent="0.25">
      <c r="C350" s="183">
        <v>1630</v>
      </c>
      <c r="D350" s="214" t="s">
        <v>148</v>
      </c>
      <c r="E350" s="215"/>
      <c r="F350" s="163" t="s">
        <v>115</v>
      </c>
      <c r="G350" s="234" t="str">
        <f>G318</f>
        <v>£198.38 PA, £16.45 monthly amount auto populates</v>
      </c>
      <c r="H350" s="235"/>
      <c r="I350" s="235"/>
      <c r="J350" s="235"/>
      <c r="K350" s="236"/>
      <c r="L350" s="81"/>
    </row>
    <row r="351" spans="3:12" ht="15" customHeight="1" x14ac:dyDescent="0.25">
      <c r="C351" s="85"/>
      <c r="D351" s="5"/>
      <c r="E351" s="88"/>
      <c r="F351" s="86"/>
      <c r="G351" s="87"/>
      <c r="H351" s="181"/>
      <c r="I351" s="87"/>
      <c r="J351" s="87"/>
      <c r="K351" s="87"/>
      <c r="L351" s="81"/>
    </row>
    <row r="352" spans="3:12" ht="15.75" x14ac:dyDescent="0.25">
      <c r="C352" s="85"/>
      <c r="D352" s="5"/>
      <c r="E352" s="88"/>
      <c r="F352" s="86"/>
      <c r="G352" s="87"/>
      <c r="H352" s="181"/>
      <c r="I352" s="87"/>
      <c r="J352" s="87"/>
      <c r="K352" s="87"/>
      <c r="L352" s="81"/>
    </row>
    <row r="353" spans="2:12" ht="15.75" x14ac:dyDescent="0.25">
      <c r="C353" s="5"/>
      <c r="D353" s="8"/>
      <c r="E353" s="8"/>
      <c r="F353" s="9"/>
      <c r="G353" s="5"/>
      <c r="H353" s="181"/>
      <c r="I353" s="181"/>
      <c r="J353" s="181"/>
      <c r="K353" s="181"/>
      <c r="L353" s="81"/>
    </row>
    <row r="354" spans="2:12" ht="15.75" x14ac:dyDescent="0.25">
      <c r="C354" s="250" t="s">
        <v>162</v>
      </c>
      <c r="D354" s="304"/>
      <c r="E354" s="304"/>
      <c r="F354" s="310"/>
      <c r="G354" s="5"/>
      <c r="H354" s="5"/>
      <c r="I354" s="181"/>
      <c r="J354" s="181"/>
      <c r="K354" s="181"/>
      <c r="L354" s="81"/>
    </row>
    <row r="355" spans="2:12" ht="15.75" x14ac:dyDescent="0.25">
      <c r="C355" s="5"/>
      <c r="D355" s="5"/>
      <c r="E355" s="5"/>
      <c r="F355" s="9"/>
      <c r="G355" s="5"/>
      <c r="H355" s="5"/>
      <c r="I355" s="181"/>
      <c r="J355" s="181"/>
      <c r="K355" s="181"/>
      <c r="L355" s="81"/>
    </row>
    <row r="356" spans="2:12" ht="15.75" x14ac:dyDescent="0.25">
      <c r="C356" s="76" t="s">
        <v>110</v>
      </c>
      <c r="D356" s="246" t="s">
        <v>111</v>
      </c>
      <c r="E356" s="247"/>
      <c r="F356" s="103" t="s">
        <v>112</v>
      </c>
      <c r="G356" s="156" t="s">
        <v>113</v>
      </c>
      <c r="H356" s="157"/>
      <c r="I356" s="157"/>
      <c r="J356" s="157"/>
      <c r="K356" s="158"/>
    </row>
    <row r="357" spans="2:12" ht="67.5" customHeight="1" x14ac:dyDescent="0.2">
      <c r="C357" s="77">
        <v>1253</v>
      </c>
      <c r="D357" s="248" t="s">
        <v>120</v>
      </c>
      <c r="E357" s="249"/>
      <c r="F357" s="78" t="s">
        <v>115</v>
      </c>
      <c r="G357" s="219" t="s">
        <v>163</v>
      </c>
      <c r="H357" s="220"/>
      <c r="I357" s="220"/>
      <c r="J357" s="220"/>
      <c r="K357" s="221"/>
    </row>
    <row r="358" spans="2:12" ht="15.75" customHeight="1" x14ac:dyDescent="0.25">
      <c r="C358" s="183">
        <v>1403</v>
      </c>
      <c r="D358" s="214" t="s">
        <v>126</v>
      </c>
      <c r="E358" s="215"/>
      <c r="F358" s="80" t="s">
        <v>115</v>
      </c>
      <c r="G358" s="222" t="s">
        <v>127</v>
      </c>
      <c r="H358" s="223"/>
      <c r="I358" s="223"/>
      <c r="J358" s="223"/>
      <c r="K358" s="224"/>
    </row>
    <row r="359" spans="2:12" ht="15" customHeight="1" x14ac:dyDescent="0.25">
      <c r="C359" s="183">
        <v>1405</v>
      </c>
      <c r="D359" s="214" t="s">
        <v>128</v>
      </c>
      <c r="E359" s="215"/>
      <c r="F359" s="80" t="s">
        <v>115</v>
      </c>
      <c r="G359" s="222" t="s">
        <v>116</v>
      </c>
      <c r="H359" s="223"/>
      <c r="I359" s="223"/>
      <c r="J359" s="223"/>
      <c r="K359" s="224"/>
      <c r="L359" s="79"/>
    </row>
    <row r="360" spans="2:12" ht="15.75" customHeight="1" x14ac:dyDescent="0.25">
      <c r="C360" s="183">
        <v>1510</v>
      </c>
      <c r="D360" s="214" t="s">
        <v>131</v>
      </c>
      <c r="E360" s="215"/>
      <c r="F360" s="80" t="s">
        <v>118</v>
      </c>
      <c r="G360" s="222" t="str">
        <f>G310</f>
        <v>44 Weeks Max</v>
      </c>
      <c r="H360" s="223"/>
      <c r="I360" s="223"/>
      <c r="J360" s="223"/>
      <c r="K360" s="224"/>
      <c r="L360" s="81"/>
    </row>
    <row r="361" spans="2:12" ht="15.75" customHeight="1" x14ac:dyDescent="0.25">
      <c r="C361" s="183">
        <v>1515</v>
      </c>
      <c r="D361" s="214" t="s">
        <v>133</v>
      </c>
      <c r="E361" s="215"/>
      <c r="F361" s="80" t="s">
        <v>118</v>
      </c>
      <c r="G361" s="225" t="s">
        <v>164</v>
      </c>
      <c r="H361" s="226"/>
      <c r="I361" s="226"/>
      <c r="J361" s="226"/>
      <c r="K361" s="227"/>
      <c r="L361" s="81"/>
    </row>
    <row r="362" spans="2:12" ht="15" customHeight="1" x14ac:dyDescent="0.25">
      <c r="C362" s="183">
        <v>1630</v>
      </c>
      <c r="D362" s="214" t="s">
        <v>148</v>
      </c>
      <c r="E362" s="215"/>
      <c r="F362" s="80" t="s">
        <v>115</v>
      </c>
      <c r="G362" s="216" t="str">
        <f>G318</f>
        <v>£198.38 PA, £16.45 monthly amount auto populates</v>
      </c>
      <c r="H362" s="217"/>
      <c r="I362" s="217"/>
      <c r="J362" s="217"/>
      <c r="K362" s="218"/>
      <c r="L362" s="81"/>
    </row>
    <row r="363" spans="2:12" ht="15" customHeight="1" x14ac:dyDescent="0.25">
      <c r="C363" s="89"/>
      <c r="D363" s="72"/>
      <c r="F363" s="90"/>
      <c r="G363" s="91"/>
      <c r="H363" s="81"/>
      <c r="L363" s="81"/>
    </row>
    <row r="364" spans="2:12" ht="15" customHeight="1" x14ac:dyDescent="0.25">
      <c r="C364" s="89"/>
      <c r="D364" s="72"/>
      <c r="F364" s="90"/>
      <c r="G364" s="91"/>
      <c r="H364" s="81"/>
      <c r="L364" s="81"/>
    </row>
    <row r="365" spans="2:12" ht="15" customHeight="1" x14ac:dyDescent="0.25">
      <c r="C365" s="89"/>
      <c r="D365" s="72"/>
      <c r="F365" s="90"/>
      <c r="G365" s="91"/>
      <c r="H365" s="81"/>
      <c r="I365" s="81"/>
      <c r="J365" s="81"/>
      <c r="K365" s="81"/>
      <c r="L365" s="81"/>
    </row>
    <row r="366" spans="2:12" ht="15" customHeight="1" x14ac:dyDescent="0.25">
      <c r="C366" s="89"/>
      <c r="D366" s="72"/>
      <c r="F366" s="90"/>
      <c r="G366" s="91"/>
      <c r="H366" s="81"/>
      <c r="I366" s="81"/>
      <c r="J366" s="81"/>
      <c r="K366" s="81"/>
      <c r="L366" s="81"/>
    </row>
    <row r="367" spans="2:12" ht="15" customHeight="1" x14ac:dyDescent="0.25">
      <c r="C367" s="89"/>
      <c r="D367" s="72"/>
      <c r="F367" s="90"/>
      <c r="G367" s="91"/>
      <c r="H367" s="81"/>
      <c r="I367" s="81"/>
      <c r="J367" s="81"/>
      <c r="K367" s="81"/>
      <c r="L367" s="81"/>
    </row>
    <row r="368" spans="2:12" ht="15.75" x14ac:dyDescent="0.25">
      <c r="B368" s="5"/>
      <c r="C368" s="85"/>
      <c r="D368" s="5"/>
      <c r="E368" s="8"/>
      <c r="F368" s="86"/>
      <c r="G368" s="87"/>
      <c r="H368" s="181"/>
      <c r="I368" s="81"/>
      <c r="J368" s="81"/>
      <c r="K368" s="81"/>
      <c r="L368" s="81"/>
    </row>
    <row r="369" spans="2:12" ht="15.75" x14ac:dyDescent="0.25">
      <c r="B369" s="5"/>
      <c r="C369" s="250" t="s">
        <v>165</v>
      </c>
      <c r="D369" s="251"/>
      <c r="E369" s="251"/>
      <c r="F369" s="86"/>
      <c r="G369" s="87"/>
      <c r="H369" s="181"/>
      <c r="I369" s="81"/>
      <c r="J369" s="81"/>
      <c r="K369" s="81"/>
      <c r="L369" s="81"/>
    </row>
    <row r="370" spans="2:12" ht="15.75" x14ac:dyDescent="0.25">
      <c r="B370" s="5"/>
      <c r="C370" s="85"/>
      <c r="D370" s="5"/>
      <c r="E370" s="8"/>
      <c r="F370" s="86"/>
      <c r="G370" s="87"/>
      <c r="H370" s="181"/>
      <c r="I370" s="181"/>
      <c r="J370" s="181"/>
      <c r="K370" s="181"/>
      <c r="L370" s="181"/>
    </row>
    <row r="371" spans="2:12" ht="15.75" x14ac:dyDescent="0.25">
      <c r="B371" s="5"/>
      <c r="C371" s="76" t="s">
        <v>110</v>
      </c>
      <c r="D371" s="246" t="s">
        <v>111</v>
      </c>
      <c r="E371" s="247"/>
      <c r="F371" s="103" t="s">
        <v>112</v>
      </c>
      <c r="G371" s="156" t="s">
        <v>113</v>
      </c>
      <c r="H371" s="157"/>
      <c r="I371" s="157"/>
      <c r="J371" s="157"/>
      <c r="K371" s="158"/>
      <c r="L371" s="181"/>
    </row>
    <row r="372" spans="2:12" ht="71.25" customHeight="1" x14ac:dyDescent="0.25">
      <c r="B372" s="5"/>
      <c r="C372" s="77">
        <v>1253</v>
      </c>
      <c r="D372" s="248" t="s">
        <v>120</v>
      </c>
      <c r="E372" s="249"/>
      <c r="F372" s="78" t="s">
        <v>115</v>
      </c>
      <c r="G372" s="219" t="s">
        <v>163</v>
      </c>
      <c r="H372" s="220"/>
      <c r="I372" s="220"/>
      <c r="J372" s="220"/>
      <c r="K372" s="221"/>
      <c r="L372" s="181"/>
    </row>
    <row r="373" spans="2:12" ht="15.75" customHeight="1" x14ac:dyDescent="0.25">
      <c r="B373" s="5"/>
      <c r="C373" s="183">
        <v>1403</v>
      </c>
      <c r="D373" s="214" t="s">
        <v>126</v>
      </c>
      <c r="E373" s="215"/>
      <c r="F373" s="80" t="s">
        <v>115</v>
      </c>
      <c r="G373" s="222" t="s">
        <v>127</v>
      </c>
      <c r="H373" s="223"/>
      <c r="I373" s="223"/>
      <c r="J373" s="223"/>
      <c r="K373" s="224"/>
      <c r="L373" s="181"/>
    </row>
    <row r="374" spans="2:12" ht="15" customHeight="1" x14ac:dyDescent="0.25">
      <c r="B374" s="5"/>
      <c r="C374" s="183">
        <v>1405</v>
      </c>
      <c r="D374" s="214" t="s">
        <v>128</v>
      </c>
      <c r="E374" s="215"/>
      <c r="F374" s="80" t="s">
        <v>115</v>
      </c>
      <c r="G374" s="222" t="s">
        <v>116</v>
      </c>
      <c r="H374" s="223"/>
      <c r="I374" s="223"/>
      <c r="J374" s="223"/>
      <c r="K374" s="224"/>
      <c r="L374" s="92"/>
    </row>
    <row r="375" spans="2:12" ht="15.75" customHeight="1" x14ac:dyDescent="0.25">
      <c r="B375" s="5"/>
      <c r="C375" s="183">
        <v>1510</v>
      </c>
      <c r="D375" s="214" t="s">
        <v>131</v>
      </c>
      <c r="E375" s="215"/>
      <c r="F375" s="80" t="s">
        <v>118</v>
      </c>
      <c r="G375" s="222" t="s">
        <v>132</v>
      </c>
      <c r="H375" s="223"/>
      <c r="I375" s="223"/>
      <c r="J375" s="223"/>
      <c r="K375" s="224"/>
      <c r="L375" s="181"/>
    </row>
    <row r="376" spans="2:12" ht="15.75" customHeight="1" x14ac:dyDescent="0.25">
      <c r="B376" s="5"/>
      <c r="C376" s="183">
        <v>1515</v>
      </c>
      <c r="D376" s="214" t="s">
        <v>133</v>
      </c>
      <c r="E376" s="215"/>
      <c r="F376" s="80" t="s">
        <v>118</v>
      </c>
      <c r="G376" s="225" t="s">
        <v>166</v>
      </c>
      <c r="H376" s="226"/>
      <c r="I376" s="226"/>
      <c r="J376" s="226"/>
      <c r="K376" s="227"/>
      <c r="L376" s="181"/>
    </row>
    <row r="377" spans="2:12" ht="15" customHeight="1" x14ac:dyDescent="0.25">
      <c r="B377" s="5"/>
      <c r="C377" s="183">
        <v>1630</v>
      </c>
      <c r="D377" s="214" t="s">
        <v>148</v>
      </c>
      <c r="E377" s="215"/>
      <c r="F377" s="80" t="s">
        <v>115</v>
      </c>
      <c r="G377" s="216" t="str">
        <f>G318</f>
        <v>£198.38 PA, £16.45 monthly amount auto populates</v>
      </c>
      <c r="H377" s="217"/>
      <c r="I377" s="217"/>
      <c r="J377" s="217"/>
      <c r="K377" s="218"/>
      <c r="L377" s="181"/>
    </row>
    <row r="378" spans="2:12" ht="15" customHeight="1" x14ac:dyDescent="0.25">
      <c r="B378" s="5"/>
      <c r="C378" s="85"/>
      <c r="D378" s="5"/>
      <c r="E378" s="8"/>
      <c r="F378" s="86"/>
      <c r="G378" s="87"/>
      <c r="H378" s="181"/>
      <c r="I378" s="181"/>
      <c r="J378" s="181"/>
      <c r="K378" s="181"/>
      <c r="L378" s="181"/>
    </row>
    <row r="379" spans="2:12" ht="15.75" x14ac:dyDescent="0.25">
      <c r="B379" s="5"/>
      <c r="C379" s="85"/>
      <c r="D379" s="5"/>
      <c r="E379" s="88"/>
      <c r="F379" s="86"/>
      <c r="G379" s="87"/>
      <c r="H379" s="181"/>
      <c r="I379" s="181"/>
      <c r="J379" s="181"/>
      <c r="K379" s="181"/>
      <c r="L379" s="181"/>
    </row>
    <row r="380" spans="2:12" ht="15.75" x14ac:dyDescent="0.25">
      <c r="C380" s="89"/>
      <c r="D380" s="72"/>
      <c r="E380" s="82"/>
      <c r="F380" s="90"/>
      <c r="G380" s="91"/>
      <c r="H380" s="81"/>
      <c r="I380" s="81"/>
      <c r="J380" s="81"/>
      <c r="K380" s="81"/>
      <c r="L380" s="181"/>
    </row>
    <row r="381" spans="2:12" ht="15.75" x14ac:dyDescent="0.25">
      <c r="C381" s="250" t="s">
        <v>167</v>
      </c>
      <c r="D381" s="251"/>
      <c r="E381" s="251"/>
      <c r="F381" s="86"/>
      <c r="G381" s="87"/>
      <c r="H381" s="181"/>
      <c r="I381" s="181"/>
      <c r="J381" s="181"/>
      <c r="K381" s="181"/>
      <c r="L381" s="181"/>
    </row>
    <row r="382" spans="2:12" ht="15.75" x14ac:dyDescent="0.25">
      <c r="C382" s="5"/>
      <c r="D382" s="8"/>
      <c r="E382" s="8"/>
      <c r="F382" s="9"/>
      <c r="G382" s="5"/>
      <c r="H382" s="181"/>
      <c r="I382" s="181"/>
      <c r="J382" s="181"/>
      <c r="K382" s="181"/>
      <c r="L382" s="81"/>
    </row>
    <row r="383" spans="2:12" ht="15.75" x14ac:dyDescent="0.25">
      <c r="C383" s="93" t="s">
        <v>110</v>
      </c>
      <c r="D383" s="246" t="s">
        <v>111</v>
      </c>
      <c r="E383" s="247"/>
      <c r="F383" s="103" t="s">
        <v>112</v>
      </c>
      <c r="G383" s="156" t="s">
        <v>113</v>
      </c>
      <c r="H383" s="157"/>
      <c r="I383" s="157"/>
      <c r="J383" s="157"/>
      <c r="K383" s="158"/>
      <c r="L383" s="81"/>
    </row>
    <row r="384" spans="2:12" ht="15.75" customHeight="1" x14ac:dyDescent="0.25">
      <c r="C384" s="171">
        <v>1313</v>
      </c>
      <c r="D384" s="172" t="s">
        <v>168</v>
      </c>
      <c r="E384" s="173"/>
      <c r="F384" s="78" t="s">
        <v>115</v>
      </c>
      <c r="G384" s="257" t="s">
        <v>116</v>
      </c>
      <c r="H384" s="258"/>
      <c r="I384" s="258"/>
      <c r="J384" s="258"/>
      <c r="K384" s="259"/>
      <c r="L384" s="81"/>
    </row>
    <row r="385" spans="3:12" ht="35.25" customHeight="1" x14ac:dyDescent="0.2">
      <c r="C385" s="171">
        <v>1360</v>
      </c>
      <c r="D385" s="273" t="s">
        <v>169</v>
      </c>
      <c r="E385" s="274"/>
      <c r="F385" s="78" t="s">
        <v>115</v>
      </c>
      <c r="G385" s="254" t="s">
        <v>170</v>
      </c>
      <c r="H385" s="255"/>
      <c r="I385" s="255"/>
      <c r="J385" s="255"/>
      <c r="K385" s="256"/>
    </row>
    <row r="386" spans="3:12" ht="14.25" customHeight="1" x14ac:dyDescent="0.25">
      <c r="C386" s="171">
        <v>1375</v>
      </c>
      <c r="D386" s="182" t="s">
        <v>171</v>
      </c>
      <c r="E386" s="177"/>
      <c r="F386" s="78" t="s">
        <v>115</v>
      </c>
      <c r="G386" s="265" t="str">
        <f>G318</f>
        <v>£198.38 PA, £16.45 monthly amount auto populates</v>
      </c>
      <c r="H386" s="266"/>
      <c r="I386" s="266"/>
      <c r="J386" s="266"/>
      <c r="K386" s="267"/>
      <c r="L386" s="79"/>
    </row>
    <row r="387" spans="3:12" ht="31.5" customHeight="1" x14ac:dyDescent="0.2">
      <c r="C387" s="171">
        <v>1376</v>
      </c>
      <c r="D387" s="273" t="s">
        <v>172</v>
      </c>
      <c r="E387" s="303"/>
      <c r="F387" s="78" t="s">
        <v>115</v>
      </c>
      <c r="G387" s="254" t="s">
        <v>173</v>
      </c>
      <c r="H387" s="255"/>
      <c r="I387" s="255"/>
      <c r="J387" s="255"/>
      <c r="K387" s="256"/>
      <c r="L387" s="94"/>
    </row>
    <row r="388" spans="3:12" ht="29.25" customHeight="1" x14ac:dyDescent="0.2">
      <c r="C388" s="171">
        <v>1377</v>
      </c>
      <c r="D388" s="273" t="s">
        <v>174</v>
      </c>
      <c r="E388" s="274"/>
      <c r="F388" s="78" t="s">
        <v>115</v>
      </c>
      <c r="G388" s="254" t="s">
        <v>170</v>
      </c>
      <c r="H388" s="255"/>
      <c r="I388" s="255"/>
      <c r="J388" s="255"/>
      <c r="K388" s="256"/>
      <c r="L388" s="94"/>
    </row>
    <row r="389" spans="3:12" ht="15.75" x14ac:dyDescent="0.2">
      <c r="C389" s="171">
        <v>1378</v>
      </c>
      <c r="D389" s="263" t="s">
        <v>175</v>
      </c>
      <c r="E389" s="264"/>
      <c r="F389" s="78" t="s">
        <v>115</v>
      </c>
      <c r="G389" s="260" t="s">
        <v>176</v>
      </c>
      <c r="H389" s="261"/>
      <c r="I389" s="261"/>
      <c r="J389" s="261"/>
      <c r="K389" s="262"/>
      <c r="L389" s="94"/>
    </row>
    <row r="390" spans="3:12" ht="33" customHeight="1" x14ac:dyDescent="0.2">
      <c r="C390" s="171">
        <v>1386</v>
      </c>
      <c r="D390" s="263" t="s">
        <v>177</v>
      </c>
      <c r="E390" s="264"/>
      <c r="F390" s="78" t="s">
        <v>115</v>
      </c>
      <c r="G390" s="257" t="s">
        <v>178</v>
      </c>
      <c r="H390" s="258"/>
      <c r="I390" s="258"/>
      <c r="J390" s="258"/>
      <c r="K390" s="259"/>
      <c r="L390" s="94"/>
    </row>
    <row r="391" spans="3:12" ht="14.25" customHeight="1" x14ac:dyDescent="0.2">
      <c r="C391" s="171">
        <v>1388</v>
      </c>
      <c r="D391" s="263" t="s">
        <v>179</v>
      </c>
      <c r="E391" s="264"/>
      <c r="F391" s="78" t="s">
        <v>115</v>
      </c>
      <c r="G391" s="174" t="s">
        <v>116</v>
      </c>
      <c r="H391" s="175"/>
      <c r="I391" s="175"/>
      <c r="J391" s="175"/>
      <c r="K391" s="176"/>
      <c r="L391" s="94"/>
    </row>
    <row r="392" spans="3:12" ht="15.75" x14ac:dyDescent="0.2">
      <c r="C392" s="171">
        <v>1389</v>
      </c>
      <c r="D392" s="263" t="s">
        <v>180</v>
      </c>
      <c r="E392" s="264"/>
      <c r="F392" s="178" t="s">
        <v>118</v>
      </c>
      <c r="G392" s="222" t="s">
        <v>119</v>
      </c>
      <c r="H392" s="223"/>
      <c r="I392" s="223"/>
      <c r="J392" s="223"/>
      <c r="K392" s="224"/>
      <c r="L392" s="94"/>
    </row>
    <row r="393" spans="3:12" ht="32.25" customHeight="1" x14ac:dyDescent="0.2">
      <c r="C393" s="205">
        <v>1651</v>
      </c>
      <c r="D393" s="268" t="s">
        <v>181</v>
      </c>
      <c r="E393" s="269"/>
      <c r="F393" s="206" t="s">
        <v>115</v>
      </c>
      <c r="G393" s="270" t="s">
        <v>182</v>
      </c>
      <c r="H393" s="271"/>
      <c r="I393" s="271"/>
      <c r="J393" s="271"/>
      <c r="K393" s="272"/>
      <c r="L393" s="94"/>
    </row>
    <row r="394" spans="3:12" ht="32.25" customHeight="1" x14ac:dyDescent="0.2">
      <c r="C394" s="208">
        <v>1652</v>
      </c>
      <c r="D394" s="275" t="s">
        <v>183</v>
      </c>
      <c r="E394" s="276"/>
      <c r="F394" s="209" t="s">
        <v>115</v>
      </c>
      <c r="G394" s="228" t="s">
        <v>182</v>
      </c>
      <c r="H394" s="229"/>
      <c r="I394" s="229"/>
      <c r="J394" s="229"/>
      <c r="K394" s="230"/>
      <c r="L394" s="94"/>
    </row>
    <row r="395" spans="3:12" ht="24" customHeight="1" x14ac:dyDescent="0.2">
      <c r="C395" s="210">
        <v>1401</v>
      </c>
      <c r="D395" s="252" t="s">
        <v>184</v>
      </c>
      <c r="E395" s="252"/>
      <c r="F395" s="211" t="s">
        <v>115</v>
      </c>
      <c r="G395" s="253" t="s">
        <v>116</v>
      </c>
      <c r="H395" s="253"/>
      <c r="I395" s="253"/>
      <c r="J395" s="253"/>
      <c r="K395" s="253"/>
      <c r="L395" s="94"/>
    </row>
    <row r="396" spans="3:12" x14ac:dyDescent="0.2">
      <c r="H396" s="94"/>
      <c r="I396" s="94"/>
      <c r="J396" s="94"/>
      <c r="K396" s="94"/>
      <c r="L396" s="94"/>
    </row>
    <row r="397" spans="3:12" x14ac:dyDescent="0.2">
      <c r="L397" s="94"/>
    </row>
    <row r="398" spans="3:12" x14ac:dyDescent="0.2">
      <c r="C398" s="188" t="s">
        <v>185</v>
      </c>
      <c r="D398" s="188" t="s">
        <v>186</v>
      </c>
      <c r="E398" s="188" t="s">
        <v>187</v>
      </c>
      <c r="F398" s="204" t="s">
        <v>188</v>
      </c>
      <c r="G398" s="204" t="s">
        <v>189</v>
      </c>
      <c r="L398" s="94"/>
    </row>
    <row r="399" spans="3:12" x14ac:dyDescent="0.2">
      <c r="C399" s="189">
        <v>42248</v>
      </c>
      <c r="D399" s="189">
        <v>42613</v>
      </c>
      <c r="E399" s="188" t="s">
        <v>190</v>
      </c>
      <c r="F399" s="199">
        <v>2064</v>
      </c>
      <c r="G399" s="199">
        <v>4075</v>
      </c>
    </row>
    <row r="400" spans="3:12" x14ac:dyDescent="0.2">
      <c r="C400" s="189">
        <v>42614</v>
      </c>
      <c r="D400" s="189">
        <v>42978</v>
      </c>
      <c r="E400" s="188" t="s">
        <v>190</v>
      </c>
      <c r="F400" s="199">
        <v>2085</v>
      </c>
      <c r="G400" s="199">
        <v>4116</v>
      </c>
    </row>
    <row r="401" spans="3:7" x14ac:dyDescent="0.2">
      <c r="C401" s="189">
        <v>42979</v>
      </c>
      <c r="D401" s="189">
        <v>43343</v>
      </c>
      <c r="E401" s="188" t="s">
        <v>190</v>
      </c>
      <c r="F401" s="199">
        <v>2106</v>
      </c>
      <c r="G401" s="199">
        <v>4158</v>
      </c>
    </row>
    <row r="402" spans="3:7" x14ac:dyDescent="0.2">
      <c r="C402" s="189">
        <v>43344</v>
      </c>
      <c r="D402" s="189">
        <v>43708</v>
      </c>
      <c r="E402" s="188" t="s">
        <v>190</v>
      </c>
      <c r="F402" s="199">
        <v>2149</v>
      </c>
      <c r="G402" s="199">
        <v>4242</v>
      </c>
    </row>
    <row r="403" spans="3:7" x14ac:dyDescent="0.2">
      <c r="C403" s="189">
        <v>43709</v>
      </c>
      <c r="D403" s="189">
        <v>44074</v>
      </c>
      <c r="E403" s="188" t="s">
        <v>190</v>
      </c>
      <c r="F403" s="199">
        <v>2209</v>
      </c>
      <c r="G403" s="199">
        <v>4359</v>
      </c>
    </row>
    <row r="404" spans="3:7" x14ac:dyDescent="0.2">
      <c r="C404" s="189">
        <v>44075</v>
      </c>
      <c r="D404" s="189">
        <v>44439</v>
      </c>
      <c r="E404" s="188" t="s">
        <v>190</v>
      </c>
      <c r="F404" s="199">
        <v>2270</v>
      </c>
      <c r="G404" s="199">
        <v>4479</v>
      </c>
    </row>
    <row r="405" spans="3:7" x14ac:dyDescent="0.2">
      <c r="C405" s="190">
        <v>44440</v>
      </c>
      <c r="D405" s="191">
        <v>44804</v>
      </c>
      <c r="E405" s="188" t="s">
        <v>169</v>
      </c>
      <c r="F405" s="199">
        <v>2310</v>
      </c>
      <c r="G405" s="199">
        <v>4558</v>
      </c>
    </row>
    <row r="406" spans="3:7" x14ac:dyDescent="0.2">
      <c r="C406" s="190">
        <v>44805</v>
      </c>
      <c r="D406" s="191"/>
      <c r="E406" s="188" t="s">
        <v>169</v>
      </c>
      <c r="F406" s="200">
        <v>2426</v>
      </c>
      <c r="G406" s="199">
        <v>4786</v>
      </c>
    </row>
    <row r="407" spans="3:7" x14ac:dyDescent="0.2">
      <c r="C407" s="189">
        <v>42248</v>
      </c>
      <c r="D407" s="192">
        <v>42613</v>
      </c>
      <c r="E407" s="188" t="s">
        <v>191</v>
      </c>
      <c r="F407" s="199">
        <v>7546</v>
      </c>
      <c r="G407" s="199">
        <v>12770</v>
      </c>
    </row>
    <row r="408" spans="3:7" x14ac:dyDescent="0.2">
      <c r="C408" s="189">
        <v>42614</v>
      </c>
      <c r="D408" s="189">
        <v>42978</v>
      </c>
      <c r="E408" s="188" t="s">
        <v>191</v>
      </c>
      <c r="F408" s="199">
        <v>7622</v>
      </c>
      <c r="G408" s="199">
        <v>12898</v>
      </c>
    </row>
    <row r="409" spans="3:7" x14ac:dyDescent="0.2">
      <c r="C409" s="189">
        <v>42979</v>
      </c>
      <c r="D409" s="189">
        <v>43343</v>
      </c>
      <c r="E409" s="188" t="s">
        <v>191</v>
      </c>
      <c r="F409" s="199">
        <v>7699</v>
      </c>
      <c r="G409" s="199">
        <v>13027</v>
      </c>
    </row>
    <row r="410" spans="3:7" x14ac:dyDescent="0.2">
      <c r="C410" s="189">
        <v>43344</v>
      </c>
      <c r="D410" s="193">
        <v>43708</v>
      </c>
      <c r="E410" s="194" t="s">
        <v>191</v>
      </c>
      <c r="F410" s="201">
        <v>7853</v>
      </c>
      <c r="G410" s="201">
        <v>13288</v>
      </c>
    </row>
    <row r="411" spans="3:7" x14ac:dyDescent="0.2">
      <c r="C411" s="190">
        <v>43709</v>
      </c>
      <c r="D411" s="191">
        <v>44074</v>
      </c>
      <c r="E411" s="195" t="s">
        <v>191</v>
      </c>
      <c r="F411" s="202">
        <v>8069</v>
      </c>
      <c r="G411" s="202">
        <v>13654</v>
      </c>
    </row>
    <row r="412" spans="3:7" x14ac:dyDescent="0.2">
      <c r="C412" s="190">
        <v>44075</v>
      </c>
      <c r="D412" s="191">
        <v>44439</v>
      </c>
      <c r="E412" s="195" t="s">
        <v>191</v>
      </c>
      <c r="F412" s="202">
        <v>8291</v>
      </c>
      <c r="G412" s="202">
        <v>14030</v>
      </c>
    </row>
    <row r="413" spans="3:7" x14ac:dyDescent="0.2">
      <c r="C413" s="190">
        <v>44440</v>
      </c>
      <c r="D413" s="191">
        <v>44804</v>
      </c>
      <c r="E413" s="195" t="s">
        <v>191</v>
      </c>
      <c r="F413" s="202">
        <v>8437</v>
      </c>
      <c r="G413" s="202">
        <v>14276</v>
      </c>
    </row>
    <row r="414" spans="3:7" x14ac:dyDescent="0.2">
      <c r="C414" s="190">
        <v>44805</v>
      </c>
      <c r="D414" s="191"/>
      <c r="E414" s="195" t="s">
        <v>191</v>
      </c>
      <c r="F414" s="203">
        <v>8859</v>
      </c>
      <c r="G414" s="203">
        <v>14990</v>
      </c>
    </row>
    <row r="415" spans="3:7" x14ac:dyDescent="0.2">
      <c r="C415" s="190">
        <v>42248</v>
      </c>
      <c r="D415" s="191">
        <v>42613</v>
      </c>
      <c r="E415" s="195" t="s">
        <v>192</v>
      </c>
      <c r="F415" s="202">
        <v>2613</v>
      </c>
      <c r="G415" s="202">
        <v>6386</v>
      </c>
    </row>
    <row r="416" spans="3:7" x14ac:dyDescent="0.2">
      <c r="C416" s="190">
        <v>42614</v>
      </c>
      <c r="D416" s="191">
        <v>42978</v>
      </c>
      <c r="E416" s="195" t="s">
        <v>192</v>
      </c>
      <c r="F416" s="202">
        <v>2640</v>
      </c>
      <c r="G416" s="202">
        <v>6450</v>
      </c>
    </row>
    <row r="417" spans="3:7" x14ac:dyDescent="0.2">
      <c r="C417" s="190">
        <v>42979</v>
      </c>
      <c r="D417" s="191">
        <v>43343</v>
      </c>
      <c r="E417" s="195" t="s">
        <v>192</v>
      </c>
      <c r="F417" s="202">
        <v>2667</v>
      </c>
      <c r="G417" s="202">
        <v>6515</v>
      </c>
    </row>
    <row r="418" spans="3:7" x14ac:dyDescent="0.2">
      <c r="C418" s="190">
        <v>43344</v>
      </c>
      <c r="D418" s="191">
        <v>43708</v>
      </c>
      <c r="E418" s="195" t="s">
        <v>192</v>
      </c>
      <c r="F418" s="202">
        <v>2721</v>
      </c>
      <c r="G418" s="202">
        <v>6646</v>
      </c>
    </row>
    <row r="419" spans="3:7" x14ac:dyDescent="0.2">
      <c r="C419" s="190">
        <v>43709</v>
      </c>
      <c r="D419" s="191">
        <v>44074</v>
      </c>
      <c r="E419" s="195" t="s">
        <v>192</v>
      </c>
      <c r="F419" s="202">
        <v>2796</v>
      </c>
      <c r="G419" s="202">
        <v>6829</v>
      </c>
    </row>
    <row r="420" spans="3:7" x14ac:dyDescent="0.2">
      <c r="C420" s="190">
        <v>44075</v>
      </c>
      <c r="D420" s="191">
        <v>44439</v>
      </c>
      <c r="E420" s="195" t="s">
        <v>192</v>
      </c>
      <c r="F420" s="202">
        <v>2873</v>
      </c>
      <c r="G420" s="202">
        <v>7017</v>
      </c>
    </row>
    <row r="421" spans="3:7" x14ac:dyDescent="0.2">
      <c r="C421" s="190">
        <v>44440</v>
      </c>
      <c r="D421" s="191">
        <v>44804</v>
      </c>
      <c r="E421" s="195" t="s">
        <v>192</v>
      </c>
      <c r="F421" s="202">
        <v>2924</v>
      </c>
      <c r="G421" s="202">
        <v>7140</v>
      </c>
    </row>
    <row r="422" spans="3:7" x14ac:dyDescent="0.2">
      <c r="C422" s="190">
        <v>44805</v>
      </c>
      <c r="D422" s="191"/>
      <c r="E422" s="195" t="s">
        <v>192</v>
      </c>
      <c r="F422" s="203">
        <v>3071</v>
      </c>
      <c r="G422" s="203">
        <v>7497</v>
      </c>
    </row>
    <row r="423" spans="3:7" x14ac:dyDescent="0.2">
      <c r="C423" s="190">
        <v>42248</v>
      </c>
      <c r="D423" s="191">
        <v>42613</v>
      </c>
      <c r="E423" s="195" t="s">
        <v>193</v>
      </c>
      <c r="F423" s="202">
        <v>517</v>
      </c>
      <c r="G423" s="202">
        <v>2577</v>
      </c>
    </row>
    <row r="424" spans="3:7" x14ac:dyDescent="0.2">
      <c r="C424" s="196">
        <v>42614</v>
      </c>
      <c r="D424" s="191">
        <v>42978</v>
      </c>
      <c r="E424" s="195" t="s">
        <v>193</v>
      </c>
      <c r="F424" s="202">
        <v>523</v>
      </c>
      <c r="G424" s="202">
        <v>2603</v>
      </c>
    </row>
    <row r="425" spans="3:7" x14ac:dyDescent="0.2">
      <c r="C425" s="197">
        <v>42979</v>
      </c>
      <c r="D425" s="191">
        <v>43343</v>
      </c>
      <c r="E425" s="198" t="s">
        <v>193</v>
      </c>
      <c r="F425" s="202">
        <v>529</v>
      </c>
      <c r="G425" s="202">
        <v>2630</v>
      </c>
    </row>
    <row r="426" spans="3:7" x14ac:dyDescent="0.2">
      <c r="C426" s="197">
        <v>43344</v>
      </c>
      <c r="D426" s="191">
        <v>43708</v>
      </c>
      <c r="E426" s="198" t="s">
        <v>193</v>
      </c>
      <c r="F426" s="202">
        <v>540</v>
      </c>
      <c r="G426" s="202">
        <v>2683</v>
      </c>
    </row>
    <row r="427" spans="3:7" x14ac:dyDescent="0.2">
      <c r="C427" s="197">
        <v>43709</v>
      </c>
      <c r="D427" s="191">
        <v>44074</v>
      </c>
      <c r="E427" s="198" t="s">
        <v>193</v>
      </c>
      <c r="F427" s="202">
        <v>555</v>
      </c>
      <c r="G427" s="202">
        <v>2757</v>
      </c>
    </row>
    <row r="428" spans="3:7" x14ac:dyDescent="0.2">
      <c r="C428" s="190">
        <v>44075</v>
      </c>
      <c r="D428" s="191">
        <v>44439</v>
      </c>
      <c r="E428" s="198" t="s">
        <v>193</v>
      </c>
      <c r="F428" s="202">
        <v>571</v>
      </c>
      <c r="G428" s="202">
        <v>2833</v>
      </c>
    </row>
    <row r="429" spans="3:7" x14ac:dyDescent="0.2">
      <c r="C429" s="190">
        <v>44440</v>
      </c>
      <c r="D429" s="191">
        <v>44804</v>
      </c>
      <c r="E429" s="198" t="s">
        <v>193</v>
      </c>
      <c r="F429" s="203">
        <v>581</v>
      </c>
      <c r="G429" s="202">
        <v>2883</v>
      </c>
    </row>
    <row r="430" spans="3:7" x14ac:dyDescent="0.2">
      <c r="C430" s="190">
        <v>44805</v>
      </c>
      <c r="D430" s="191"/>
      <c r="E430" s="198" t="s">
        <v>193</v>
      </c>
      <c r="F430" s="203">
        <v>611</v>
      </c>
      <c r="G430" s="202">
        <v>3028</v>
      </c>
    </row>
    <row r="431" spans="3:7" x14ac:dyDescent="0.2">
      <c r="C431" s="190">
        <v>44805</v>
      </c>
      <c r="D431" s="191"/>
      <c r="E431" s="207" t="s">
        <v>181</v>
      </c>
      <c r="F431" s="203">
        <v>8859</v>
      </c>
      <c r="G431" s="203">
        <v>14990</v>
      </c>
    </row>
    <row r="432" spans="3:7" x14ac:dyDescent="0.2">
      <c r="C432" s="190">
        <v>44805</v>
      </c>
      <c r="D432" s="191"/>
      <c r="E432" s="207" t="s">
        <v>183</v>
      </c>
      <c r="F432" s="203">
        <v>3071</v>
      </c>
      <c r="G432" s="203">
        <v>7497</v>
      </c>
    </row>
  </sheetData>
  <mergeCells count="158">
    <mergeCell ref="D318:E318"/>
    <mergeCell ref="D372:E372"/>
    <mergeCell ref="D321:E321"/>
    <mergeCell ref="G321:K321"/>
    <mergeCell ref="B1:C1"/>
    <mergeCell ref="C354:F354"/>
    <mergeCell ref="D301:E301"/>
    <mergeCell ref="B149:C149"/>
    <mergeCell ref="D149:E149"/>
    <mergeCell ref="F149:G149"/>
    <mergeCell ref="D310:E310"/>
    <mergeCell ref="D311:E311"/>
    <mergeCell ref="D304:E304"/>
    <mergeCell ref="D305:E305"/>
    <mergeCell ref="D306:E306"/>
    <mergeCell ref="D307:E307"/>
    <mergeCell ref="D339:E339"/>
    <mergeCell ref="D331:E331"/>
    <mergeCell ref="D332:E332"/>
    <mergeCell ref="D333:E333"/>
    <mergeCell ref="D308:E308"/>
    <mergeCell ref="D326:E326"/>
    <mergeCell ref="D328:E328"/>
    <mergeCell ref="D316:E316"/>
    <mergeCell ref="D317:E317"/>
    <mergeCell ref="D358:E358"/>
    <mergeCell ref="D309:E309"/>
    <mergeCell ref="D312:E312"/>
    <mergeCell ref="D377:E377"/>
    <mergeCell ref="D387:E387"/>
    <mergeCell ref="D385:E385"/>
    <mergeCell ref="D383:E383"/>
    <mergeCell ref="D330:E330"/>
    <mergeCell ref="D325:E325"/>
    <mergeCell ref="D327:E327"/>
    <mergeCell ref="D329:E329"/>
    <mergeCell ref="C381:E381"/>
    <mergeCell ref="D360:E360"/>
    <mergeCell ref="D349:E349"/>
    <mergeCell ref="D350:E350"/>
    <mergeCell ref="D313:E313"/>
    <mergeCell ref="D314:E314"/>
    <mergeCell ref="D315:E315"/>
    <mergeCell ref="D374:E374"/>
    <mergeCell ref="D347:E347"/>
    <mergeCell ref="D345:E345"/>
    <mergeCell ref="C342:E342"/>
    <mergeCell ref="D344:E344"/>
    <mergeCell ref="G315:K315"/>
    <mergeCell ref="G316:K316"/>
    <mergeCell ref="G317:K317"/>
    <mergeCell ref="G318:K318"/>
    <mergeCell ref="G319:K319"/>
    <mergeCell ref="G347:K347"/>
    <mergeCell ref="G348:K348"/>
    <mergeCell ref="G334:K334"/>
    <mergeCell ref="G335:K335"/>
    <mergeCell ref="G336:K336"/>
    <mergeCell ref="G337:K337"/>
    <mergeCell ref="G338:K338"/>
    <mergeCell ref="G329:K329"/>
    <mergeCell ref="G330:K330"/>
    <mergeCell ref="G306:K306"/>
    <mergeCell ref="G307:K307"/>
    <mergeCell ref="G308:K308"/>
    <mergeCell ref="G310:K310"/>
    <mergeCell ref="G311:K311"/>
    <mergeCell ref="G312:K312"/>
    <mergeCell ref="G313:K313"/>
    <mergeCell ref="G314:K314"/>
    <mergeCell ref="G309:K309"/>
    <mergeCell ref="F137:G137"/>
    <mergeCell ref="D137:E137"/>
    <mergeCell ref="B137:C137"/>
    <mergeCell ref="D143:E143"/>
    <mergeCell ref="F143:G143"/>
    <mergeCell ref="B155:C155"/>
    <mergeCell ref="D155:E155"/>
    <mergeCell ref="B143:C143"/>
    <mergeCell ref="G304:K304"/>
    <mergeCell ref="D302:E302"/>
    <mergeCell ref="G302:K302"/>
    <mergeCell ref="D303:E303"/>
    <mergeCell ref="G303:K303"/>
    <mergeCell ref="C9:C10"/>
    <mergeCell ref="C13:C16"/>
    <mergeCell ref="C19:C23"/>
    <mergeCell ref="C26:C31"/>
    <mergeCell ref="C34:C39"/>
    <mergeCell ref="C42:C47"/>
    <mergeCell ref="C50:C54"/>
    <mergeCell ref="C57:C60"/>
    <mergeCell ref="F131:G131"/>
    <mergeCell ref="C63:C66"/>
    <mergeCell ref="B131:C131"/>
    <mergeCell ref="D131:E131"/>
    <mergeCell ref="B70:D70"/>
    <mergeCell ref="G331:K331"/>
    <mergeCell ref="G332:K332"/>
    <mergeCell ref="G333:K333"/>
    <mergeCell ref="G326:K326"/>
    <mergeCell ref="G327:K327"/>
    <mergeCell ref="G328:K328"/>
    <mergeCell ref="D395:E395"/>
    <mergeCell ref="G395:K395"/>
    <mergeCell ref="G385:K385"/>
    <mergeCell ref="G387:K387"/>
    <mergeCell ref="G388:K388"/>
    <mergeCell ref="G390:K390"/>
    <mergeCell ref="G384:K384"/>
    <mergeCell ref="G389:K389"/>
    <mergeCell ref="D392:E392"/>
    <mergeCell ref="G392:K392"/>
    <mergeCell ref="G386:K386"/>
    <mergeCell ref="D391:E391"/>
    <mergeCell ref="D390:E390"/>
    <mergeCell ref="D389:E389"/>
    <mergeCell ref="D393:E393"/>
    <mergeCell ref="G393:K393"/>
    <mergeCell ref="D388:E388"/>
    <mergeCell ref="D394:E394"/>
    <mergeCell ref="G394:K394"/>
    <mergeCell ref="G349:K349"/>
    <mergeCell ref="G350:K350"/>
    <mergeCell ref="G344:K344"/>
    <mergeCell ref="D320:E320"/>
    <mergeCell ref="G320:K320"/>
    <mergeCell ref="G339:K339"/>
    <mergeCell ref="G345:K345"/>
    <mergeCell ref="G346:K346"/>
    <mergeCell ref="G376:K376"/>
    <mergeCell ref="D375:E375"/>
    <mergeCell ref="D376:E376"/>
    <mergeCell ref="D373:E373"/>
    <mergeCell ref="D334:E334"/>
    <mergeCell ref="D348:E348"/>
    <mergeCell ref="D356:E356"/>
    <mergeCell ref="D357:E357"/>
    <mergeCell ref="D336:E336"/>
    <mergeCell ref="D338:E338"/>
    <mergeCell ref="D359:E359"/>
    <mergeCell ref="C369:E369"/>
    <mergeCell ref="D371:E371"/>
    <mergeCell ref="D361:E361"/>
    <mergeCell ref="D335:E335"/>
    <mergeCell ref="D346:E346"/>
    <mergeCell ref="G377:K377"/>
    <mergeCell ref="G362:K362"/>
    <mergeCell ref="G372:K372"/>
    <mergeCell ref="G373:K373"/>
    <mergeCell ref="G374:K374"/>
    <mergeCell ref="G375:K375"/>
    <mergeCell ref="G357:K357"/>
    <mergeCell ref="G358:K358"/>
    <mergeCell ref="G359:K359"/>
    <mergeCell ref="G360:K360"/>
    <mergeCell ref="G361:K361"/>
    <mergeCell ref="D362:E362"/>
  </mergeCells>
  <pageMargins left="0.19685039370078741" right="0.23622047244094491" top="0.19685039370078741" bottom="0.23622047244094491" header="0.15748031496062992" footer="0.23622047244094491"/>
  <pageSetup paperSize="9" scale="58" orientation="portrait" r:id="rId1"/>
  <headerFooter alignWithMargins="0"/>
  <rowBreaks count="5" manualBreakCount="5">
    <brk id="77" max="11" man="1"/>
    <brk id="160" max="11" man="1"/>
    <brk id="214" max="16383" man="1"/>
    <brk id="295" max="11" man="1"/>
    <brk id="367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8CAB9D0AE184DAA0F3EC77137E453" ma:contentTypeVersion="2" ma:contentTypeDescription="Create a new document." ma:contentTypeScope="" ma:versionID="19c1e3b8656961d4a6c5ff692364955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7a6211c30480db1e6c2c892869dc6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0CAAE5-2166-4CAE-BB4F-05694EE56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D2C33D-CE34-4E5E-8AD3-3E191ABE5EEF}"/>
</file>

<file path=customXml/itemProps3.xml><?xml version="1.0" encoding="utf-8"?>
<ds:datastoreItem xmlns:ds="http://schemas.openxmlformats.org/officeDocument/2006/customXml" ds:itemID="{B868F243-ADD9-4D6E-82CA-F682044758E8}">
  <ds:schemaRefs>
    <ds:schemaRef ds:uri="http://schemas.microsoft.com/office/2006/metadata/properties"/>
    <ds:schemaRef ds:uri="aeb78d93-e89f-4b9d-b3bc-cce581b50212"/>
    <ds:schemaRef ds:uri="60b04f2a-87b0-41af-beb0-7cb65dea910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Cardiff Council - Cyngor Caerdydd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Scales; Pay Scales</dc:subject>
  <dc:creator>Bonni, Laithe</dc:creator>
  <cp:keywords/>
  <dc:description/>
  <cp:lastModifiedBy>Batten, Anita</cp:lastModifiedBy>
  <cp:revision/>
  <dcterms:created xsi:type="dcterms:W3CDTF">2014-04-29T08:42:34Z</dcterms:created>
  <dcterms:modified xsi:type="dcterms:W3CDTF">2023-02-24T15:22:39Z</dcterms:modified>
  <cp:category>Salary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0x0101005CC08681B40FEC4DBF9EC40BFA64D8FD01|-726452875</vt:lpwstr>
  </property>
  <property fmtid="{D5CDD505-2E9C-101B-9397-08002B2CF9AE}" pid="3" name="_dlc_DocIdItemGuid">
    <vt:lpwstr>44a4bf8c-9db5-46bb-9462-ae24154fc0ef</vt:lpwstr>
  </property>
  <property fmtid="{D5CDD505-2E9C-101B-9397-08002B2CF9AE}" pid="4" name="ContentTypeId">
    <vt:lpwstr>0x01010041A8CAB9D0AE184DAA0F3EC77137E453</vt:lpwstr>
  </property>
  <property fmtid="{D5CDD505-2E9C-101B-9397-08002B2CF9AE}" pid="5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6" name="MediaServiceImageTags">
    <vt:lpwstr/>
  </property>
</Properties>
</file>